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доходы" sheetId="1" r:id="rId1"/>
    <sheet name="расходы ведомств" sheetId="2" r:id="rId2"/>
    <sheet name="расходы" sheetId="3" r:id="rId3"/>
    <sheet name="дифицит" sheetId="4" r:id="rId4"/>
    <sheet name="численность" sheetId="5" r:id="rId5"/>
    <sheet name="резервный" sheetId="6" r:id="rId6"/>
  </sheets>
  <definedNames/>
  <calcPr fullCalcOnLoad="1"/>
</workbook>
</file>

<file path=xl/sharedStrings.xml><?xml version="1.0" encoding="utf-8"?>
<sst xmlns="http://schemas.openxmlformats.org/spreadsheetml/2006/main" count="1232" uniqueCount="314">
  <si>
    <t>Приложение 1</t>
  </si>
  <si>
    <t xml:space="preserve">к решению Совета депутатов </t>
  </si>
  <si>
    <t xml:space="preserve">"Об утверждении отчета об исполнении бюджета </t>
  </si>
  <si>
    <t>Наименование доходов</t>
  </si>
  <si>
    <t>Код бюджетной классификации Российской Федерации</t>
  </si>
  <si>
    <t>Утвержденный план, тыс. руб.</t>
  </si>
  <si>
    <t>Исполнено за 2012 год,            тыс. руб.</t>
  </si>
  <si>
    <t>%                       исполнения к утвержденному плану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</si>
  <si>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</si>
  <si>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</si>
  <si>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</si>
  <si>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</si>
  <si>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</si>
  <si>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</si>
  <si>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</si>
  <si>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</si>
  <si>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</si>
  <si>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</si>
  <si>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</si>
  <si>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182 1 01 02030 01 0000 110</t>
  </si>
  <si>
    <t>НАЛОГИ НА СОВОКУПНЫЙ ДОХОД</t>
  </si>
  <si>
    <t>000 1 05 00000 00 0000 000</t>
  </si>
  <si>
    <t>Единый сельскохозяйственный налог</t>
  </si>
  <si>
    <t>182 1 05 03000 01 0000 110</t>
  </si>
  <si>
    <t>182 1 05 03010 01 0000 110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</si>
  <si>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</si>
  <si>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</si>
  <si>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</si>
  <si>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</si>
  <si>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</si>
  <si>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182 1 06 01010 03 0000 110</t>
  </si>
  <si>
    <t>Налог на имущество физических лиц, взимаемый по ставкам, применяемым к объектам налогообложения, расположенным в границах  поселений</t>
  </si>
  <si>
    <t>182 1 06 01030 10 0000 110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</si>
  <si>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</si>
  <si>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</si>
  <si>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</si>
  <si>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</si>
  <si>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</si>
  <si>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182 1 06 06011 03 0000 110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</si>
  <si>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</si>
  <si>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</si>
  <si>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</si>
  <si>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</si>
  <si>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</si>
  <si>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182 1 06 06021 03 0000 110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</si>
  <si>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</si>
  <si>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</si>
  <si>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</si>
  <si>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</si>
  <si>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</si>
  <si>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</si>
  <si>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года), мобилизуемый на территориях поселений</t>
  </si>
  <si>
    <t>182 1 09 04053 10 0000 110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</si>
  <si>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</si>
  <si>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</si>
  <si>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</si>
  <si>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</si>
  <si>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</si>
  <si>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</si>
  <si>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участков</t>
  </si>
  <si>
    <t>071 1 11 05011 02 0000 120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</si>
  <si>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</si>
  <si>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003 1 11 05013 10 0000 120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</si>
  <si>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</si>
  <si>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</si>
  <si>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Москвы и Санкт-Петербурга и созданных ими учреждений (за исключением имущества муниципальных бюджетных и автономных учреждений)</t>
  </si>
  <si>
    <t>900 1 11 05033 03 0000 120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</si>
  <si>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</si>
  <si>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000 1 11 09000 00 0000 120 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</si>
  <si>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</si>
  <si>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900 1 11 09045 10 0000 120  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</si>
  <si>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</si>
  <si>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</si>
  <si>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</si>
  <si>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</si>
  <si>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</si>
  <si>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048 1 12 01010 01 6000 120</t>
  </si>
  <si>
    <t>Плата за сбросы загрязняющих веществ в водные объекты</t>
  </si>
  <si>
    <t>048 1 12 01030 01 6000 120</t>
  </si>
  <si>
    <t>Плата за размещение отходов производства и потребления</t>
  </si>
  <si>
    <t>048 1 12 01040 01 6000 120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</si>
  <si>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</si>
  <si>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</si>
  <si>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</si>
  <si>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</si>
  <si>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</si>
  <si>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</si>
  <si>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городов федерального значения Москвы и Санкт-Петербурга</t>
  </si>
  <si>
    <t>071 1 14 06011 02 8000 430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</si>
  <si>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</si>
  <si>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003 1 14 06013 10 0000 430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</si>
  <si>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</si>
  <si>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</si>
  <si>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</si>
  <si>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</si>
  <si>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</si>
  <si>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000 1 17 01030 00 0000 180</t>
  </si>
  <si>
    <t>Невыясненные поступления, зачисляемые в бюджеты поселений</t>
  </si>
  <si>
    <t>900 1 17 01050 10 0000 180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</si>
  <si>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</si>
  <si>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</si>
  <si>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</si>
  <si>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</si>
  <si>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</si>
  <si>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</si>
  <si>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</si>
  <si>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</si>
  <si>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внутригородских муниципальных образований городов федерального значения Москвы и Санкт-Петербурга на проведение капитального ремонта многоквартирных домов</t>
  </si>
  <si>
    <t>900 2 02 02109 03 0000 151</t>
  </si>
  <si>
    <t xml:space="preserve">Прочие субсидии </t>
  </si>
  <si>
    <t>000 2 02 02999 00 0000 151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</si>
  <si>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</si>
  <si>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900 2 02 02999 03 0000 151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</si>
  <si>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</si>
  <si>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</si>
  <si>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</si>
  <si>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</si>
  <si>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</si>
  <si>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900 2 02 03015 10 0000 151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</si>
  <si>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</si>
  <si>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</si>
  <si>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</si>
  <si>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 xml:space="preserve"> 900 2 07 05000 10 0000 180</t>
  </si>
  <si>
    <t>ВСЕГО ДОХОДОВ</t>
  </si>
  <si>
    <t>000 8 90 00000 00 0000 000</t>
  </si>
  <si>
    <t>900 1 11 05035 10 0000 120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</si>
  <si>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</si>
  <si>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имущества,в собственности внутригородских муниципальных образований городов федерального значения Москвы и Санкт-Петербурга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</si>
  <si>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900 1 11 09043 03 0000 120  </t>
  </si>
  <si>
    <t>048 1 12 01020 01 6000 120</t>
  </si>
  <si>
    <t>Плата за выбросы загрязняющих веществ в атмосферный воздух передвижными объектами</t>
  </si>
  <si>
    <t>Наименование главного распорядителя кредитов</t>
  </si>
  <si>
    <t>Гл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</si>
  <si>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</si>
  <si>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</si>
  <si>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</si>
  <si>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</si>
  <si>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</si>
  <si>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</si>
  <si>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</si>
  <si>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</si>
  <si>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</si>
  <si>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</si>
  <si>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Центральный аппарат</t>
  </si>
  <si>
    <t>Функционирование Правительства 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</si>
  <si>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</si>
  <si>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районов</t>
  </si>
  <si>
    <t>Иные межбюджетные трансферты</t>
  </si>
  <si>
    <t>Резервные фонды</t>
  </si>
  <si>
    <t>Резервные фонды местных администраций</t>
  </si>
  <si>
    <t>Прочие расходы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</si>
  <si>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</si>
  <si>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</si>
  <si>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</si>
  <si>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Расходы на уплату членских взносов членами Совета муниципальных образований Московской области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</si>
  <si>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</si>
  <si>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</si>
  <si>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</si>
  <si>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</si>
  <si>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</si>
  <si>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Органы внутренних дел</t>
  </si>
  <si>
    <t>Целевые программы муниципальных образований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</si>
  <si>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</si>
  <si>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</si>
  <si>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</si>
  <si>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Расходы на обеспечение безопасностей людей на водных объектах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</si>
  <si>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</si>
  <si>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</si>
  <si>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</si>
  <si>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</si>
  <si>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НАЦИОНАЛЬНАЯ ЭКОНОМИКА</t>
  </si>
  <si>
    <t>Лесное хозяйство</t>
  </si>
  <si>
    <t>Вопросы в области лесного хозяйства</t>
  </si>
  <si>
    <t>Мероприятия в области охраны восстановления и использования лесов</t>
  </si>
  <si>
    <t>Дорожное хозяйство (дорожные фонды)</t>
  </si>
  <si>
    <t>Дорожное хозяйство</t>
  </si>
  <si>
    <t>Содержание и управление дорожным хозяйством</t>
  </si>
  <si>
    <t>Содержание и ремонт муниципальных автомобильных дорог</t>
  </si>
  <si>
    <t>Мероприятия в области дорожного хозяйства</t>
  </si>
  <si>
    <t xml:space="preserve"> Субсидии,   на содержание объектов дорожного хозяйства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</si>
  <si>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</si>
  <si>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</si>
  <si>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в области строительства, архитектуры и градостроительства</t>
  </si>
  <si>
    <t>ЖИЛИЩНО-КОММУНАЛЬНОЕ ХОЗЯЙСТВО</t>
  </si>
  <si>
    <t xml:space="preserve">Жилищное хозяйство                                                </t>
  </si>
  <si>
    <t>Поддержка жилищного хозяйства</t>
  </si>
  <si>
    <t>Мероприятия в области жилищного хозяйства</t>
  </si>
  <si>
    <t>Субсидии, на капитальный ремонт  многоквартирных домов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</si>
  <si>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</si>
  <si>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</si>
  <si>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</si>
  <si>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</si>
  <si>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</si>
  <si>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</t>
  </si>
  <si>
    <t>Озеленение</t>
  </si>
  <si>
    <t>Прочие мероприятия по благоустройству</t>
  </si>
  <si>
    <t>Субсидия на ремонт дворовых территорий</t>
  </si>
  <si>
    <t>ОБРАЗОВАНИЕ</t>
  </si>
  <si>
    <t xml:space="preserve">Молодежная политика и оздоровление детей                          </t>
  </si>
  <si>
    <t xml:space="preserve">Проведение мероприятий для детей и молодежи                   </t>
  </si>
  <si>
    <t>КУЛЬТУРА, КИНЕМАТОГРАФИЯ</t>
  </si>
  <si>
    <t>КУЛЬТУРА</t>
  </si>
  <si>
    <t>Мероприятия в сфере культуры и кинематографии</t>
  </si>
  <si>
    <t xml:space="preserve">Государственная поддержка в сфере культуры и кинематографии 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</si>
  <si>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</si>
  <si>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</si>
  <si>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</si>
  <si>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Социальные выплаты</t>
  </si>
  <si>
    <t>ФИЗИЧЕСКАЯ КУЛЬТУРА И СПОРТ</t>
  </si>
  <si>
    <t xml:space="preserve">Физическая культура </t>
  </si>
  <si>
    <t>Центры спортивной подготовки (сборные команды)</t>
  </si>
  <si>
    <t>Обеспечение деятельности подведомственных учреждений</t>
  </si>
  <si>
    <t>Субсидии некоммерческим организациям</t>
  </si>
  <si>
    <t>Субсидия на увеличение оплаты труда</t>
  </si>
  <si>
    <t>Иные субсидии</t>
  </si>
  <si>
    <t>Итого</t>
  </si>
  <si>
    <t>01</t>
  </si>
  <si>
    <t>00</t>
  </si>
  <si>
    <t>02</t>
  </si>
  <si>
    <t>Исполненный план, тыс. руб.</t>
  </si>
  <si>
    <t>% исполнения к утвержденному плану</t>
  </si>
  <si>
    <t>03</t>
  </si>
  <si>
    <t>04</t>
  </si>
  <si>
    <t>0020000</t>
  </si>
  <si>
    <t>0020300</t>
  </si>
  <si>
    <t>0020400</t>
  </si>
  <si>
    <t>0700500</t>
  </si>
  <si>
    <t>20353,9</t>
  </si>
  <si>
    <t>017</t>
  </si>
  <si>
    <t>0900200</t>
  </si>
  <si>
    <t>0920000</t>
  </si>
  <si>
    <t>0920304</t>
  </si>
  <si>
    <t>0010000</t>
  </si>
  <si>
    <t>0013600</t>
  </si>
  <si>
    <t>09</t>
  </si>
  <si>
    <t>149,4</t>
  </si>
  <si>
    <t>05</t>
  </si>
  <si>
    <t>151,1</t>
  </si>
  <si>
    <t>7640,7</t>
  </si>
  <si>
    <t>34898,1</t>
  </si>
  <si>
    <t>07</t>
  </si>
  <si>
    <t>08</t>
  </si>
  <si>
    <t>013</t>
  </si>
  <si>
    <t>005</t>
  </si>
  <si>
    <t>019</t>
  </si>
  <si>
    <t>018</t>
  </si>
  <si>
    <t>51120,4</t>
  </si>
  <si>
    <t>379,1</t>
  </si>
  <si>
    <t>8713,1</t>
  </si>
  <si>
    <t>86887,5</t>
  </si>
  <si>
    <t xml:space="preserve"> поселения Вороновское</t>
  </si>
  <si>
    <t xml:space="preserve"> поселения Вороновское за 2012 год"</t>
  </si>
  <si>
    <t>Исполнение бюджета  поселения Вороновское по доходам за 2012 год</t>
  </si>
  <si>
    <t>Приложение 4</t>
  </si>
  <si>
    <t>Приложение 5</t>
  </si>
  <si>
    <t>Исполнение расходов бюджета  поселения Вороновское за 2012 год по разделам, подразделам, целевым статьям и видам расходов.</t>
  </si>
  <si>
    <t>Код бюджетной классификации</t>
  </si>
  <si>
    <t>0000000</t>
  </si>
  <si>
    <t>000</t>
  </si>
  <si>
    <t>вид источников финансирования дефицитов бюджета</t>
  </si>
  <si>
    <t>Наименование</t>
  </si>
  <si>
    <t>администратор</t>
  </si>
  <si>
    <t>группа</t>
  </si>
  <si>
    <t>подгруппа</t>
  </si>
  <si>
    <t>статья</t>
  </si>
  <si>
    <t>подстатья</t>
  </si>
  <si>
    <t>элемент*</t>
  </si>
  <si>
    <t>программа (подпрограмма)</t>
  </si>
  <si>
    <t>экономическая классификация</t>
  </si>
  <si>
    <t>Источники финансирования дефицитов бюджетов</t>
  </si>
  <si>
    <t>Изменение остатков средств  на счетах по учету средств бюджета</t>
  </si>
  <si>
    <t>Увеличение  остатков средств 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</si>
  <si>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</si>
  <si>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</si>
  <si>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  Москвы и Санкт-Петербурга</t>
  </si>
  <si>
    <t>Уменьшение остатков средств бюджетов</t>
  </si>
  <si>
    <t>Уменьшение прочих остатков средств  бюджетов</t>
  </si>
  <si>
    <t>Уменьшение прочих остатков денежных средств 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</si>
  <si>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  Москвы и Санкт-Петербурга</t>
  </si>
  <si>
    <t>Утвержденный план тыс. руб.</t>
  </si>
  <si>
    <t>Исполнено тыс. руб.</t>
  </si>
  <si>
    <t>% исполнения</t>
  </si>
  <si>
    <t>Профицит (дефицит) бюджета поселения Вороновское</t>
  </si>
  <si>
    <t>Информация об источниках внутреннего финансирования  дефицита  бюджета  поселения Вороновское за  2012 год.</t>
  </si>
  <si>
    <t>0000</t>
  </si>
  <si>
    <t>Приложение 6</t>
  </si>
  <si>
    <t xml:space="preserve"> "Об утверждении отчета об исполнении бюджета  </t>
  </si>
  <si>
    <t>№</t>
  </si>
  <si>
    <t>Наименование показателя</t>
  </si>
  <si>
    <t>Фактическая численность муниципальных служащих органов местного самоуправления, работников муниципальных учреждений (чел.)</t>
  </si>
  <si>
    <t xml:space="preserve">Фактические затраты на  денежное содержание служащих органов местного самоуправления, работников муниципальных учреждений, тыс. руб. </t>
  </si>
  <si>
    <t>1.</t>
  </si>
  <si>
    <t>2.</t>
  </si>
  <si>
    <t>Представительный орган</t>
  </si>
  <si>
    <t>3.</t>
  </si>
  <si>
    <t>Местная администрация</t>
  </si>
  <si>
    <t>4.</t>
  </si>
  <si>
    <t>Работники бюджетной сферы, всего</t>
  </si>
  <si>
    <t>в том числе:</t>
  </si>
  <si>
    <t>4.1.</t>
  </si>
  <si>
    <t xml:space="preserve">Всего </t>
  </si>
  <si>
    <t>Отчет</t>
  </si>
  <si>
    <t>Исполнено за 2012 год,</t>
  </si>
  <si>
    <t xml:space="preserve"> тыс. руб. </t>
  </si>
  <si>
    <t>МБУ Спортивный комплекс "Вороново"</t>
  </si>
  <si>
    <t>Информация  о численности муниципальных служащих органов местного самоуправления, работников муниципальных учреждений бюджетной сферы  поселения Вороновское за 2012 год</t>
  </si>
  <si>
    <t xml:space="preserve">Приложение 7 </t>
  </si>
  <si>
    <t xml:space="preserve">  поселения Вороновское </t>
  </si>
  <si>
    <t xml:space="preserve">  поселения Вороновское за 2012 год" </t>
  </si>
  <si>
    <t>о расходовании средств резервного фонда  поселения Вороновское за 2012 год</t>
  </si>
  <si>
    <t>Резервный фонд поселения Вороновское</t>
  </si>
  <si>
    <t>Приложение 8</t>
  </si>
  <si>
    <t>Исполнение бюджета по ведомственной структуре расходов бюджета  поселения Вороновское за 2012 год</t>
  </si>
  <si>
    <t>№ 03/01 от 18.04.2013г.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</si>
</sst>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12"/>
      <name val="Arial"/>
      <family val="2"/>
    </font>
    <font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rgb="FF0000FF"/>
      <name val="Arial"/>
      <family val="2"/>
    </font>
    <font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40" fillId="0" borderId="12" xfId="0" applyFont="1" applyBorder="1" applyAlignment="1">
      <alignment vertical="top" wrapText="1"/>
    </xf>
    <xf numFmtId="0" fontId="40" fillId="0" borderId="13" xfId="0" applyFont="1" applyBorder="1" applyAlignment="1">
      <alignment horizontal="center" vertical="top" wrapText="1"/>
    </xf>
    <xf numFmtId="4" fontId="40" fillId="0" borderId="13" xfId="0" applyNumberFormat="1" applyFont="1" applyBorder="1" applyAlignment="1">
      <alignment horizontal="center" vertical="top" wrapText="1"/>
    </xf>
    <xf numFmtId="0" fontId="41" fillId="0" borderId="12" xfId="0" applyFont="1" applyBorder="1" applyAlignment="1">
      <alignment vertical="top" wrapText="1"/>
    </xf>
    <xf numFmtId="0" fontId="41" fillId="0" borderId="13" xfId="0" applyFont="1" applyBorder="1" applyAlignment="1">
      <alignment horizontal="center" vertical="top" wrapText="1"/>
    </xf>
    <xf numFmtId="4" fontId="40" fillId="0" borderId="13" xfId="0" applyNumberFormat="1" applyFont="1" applyBorder="1" applyAlignment="1">
      <alignment horizontal="center" vertical="top"/>
    </xf>
    <xf numFmtId="0" fontId="40" fillId="0" borderId="13" xfId="0" applyFont="1" applyBorder="1" applyAlignment="1">
      <alignment horizontal="center" vertical="top"/>
    </xf>
    <xf numFmtId="0" fontId="39" fillId="0" borderId="12" xfId="0" applyFont="1" applyBorder="1" applyAlignment="1">
      <alignment vertical="top" wrapText="1"/>
    </xf>
    <xf numFmtId="4" fontId="42" fillId="0" borderId="13" xfId="0" applyNumberFormat="1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4" fontId="39" fillId="0" borderId="13" xfId="0" applyNumberFormat="1" applyFont="1" applyBorder="1" applyAlignment="1">
      <alignment horizontal="center" vertical="top" wrapText="1"/>
    </xf>
    <xf numFmtId="4" fontId="41" fillId="0" borderId="13" xfId="0" applyNumberFormat="1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/>
    </xf>
    <xf numFmtId="0" fontId="42" fillId="0" borderId="13" xfId="0" applyFont="1" applyBorder="1" applyAlignment="1">
      <alignment horizontal="center" vertical="top"/>
    </xf>
    <xf numFmtId="4" fontId="39" fillId="0" borderId="13" xfId="0" applyNumberFormat="1" applyFont="1" applyBorder="1" applyAlignment="1">
      <alignment horizontal="center" vertical="top"/>
    </xf>
    <xf numFmtId="164" fontId="40" fillId="0" borderId="13" xfId="0" applyNumberFormat="1" applyFont="1" applyBorder="1" applyAlignment="1">
      <alignment horizontal="center" vertical="top" wrapText="1"/>
    </xf>
    <xf numFmtId="0" fontId="39" fillId="0" borderId="0" xfId="0" applyFont="1" applyAlignment="1">
      <alignment/>
    </xf>
    <xf numFmtId="0" fontId="40" fillId="0" borderId="14" xfId="0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wrapText="1"/>
    </xf>
    <xf numFmtId="0" fontId="39" fillId="0" borderId="14" xfId="0" applyFont="1" applyBorder="1" applyAlignment="1">
      <alignment wrapText="1"/>
    </xf>
    <xf numFmtId="0" fontId="39" fillId="0" borderId="14" xfId="0" applyFont="1" applyBorder="1" applyAlignment="1">
      <alignment/>
    </xf>
    <xf numFmtId="0" fontId="43" fillId="0" borderId="14" xfId="0" applyFont="1" applyBorder="1" applyAlignment="1">
      <alignment wrapText="1"/>
    </xf>
    <xf numFmtId="0" fontId="40" fillId="0" borderId="14" xfId="0" applyFont="1" applyBorder="1" applyAlignment="1">
      <alignment/>
    </xf>
    <xf numFmtId="0" fontId="40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/>
    </xf>
    <xf numFmtId="0" fontId="40" fillId="0" borderId="14" xfId="0" applyFont="1" applyBorder="1" applyAlignment="1">
      <alignment horizontal="left" wrapText="1"/>
    </xf>
    <xf numFmtId="49" fontId="40" fillId="0" borderId="14" xfId="0" applyNumberFormat="1" applyFont="1" applyBorder="1" applyAlignment="1">
      <alignment horizontal="left" wrapText="1"/>
    </xf>
    <xf numFmtId="0" fontId="39" fillId="0" borderId="14" xfId="0" applyFont="1" applyBorder="1" applyAlignment="1">
      <alignment horizontal="left"/>
    </xf>
    <xf numFmtId="49" fontId="39" fillId="0" borderId="14" xfId="0" applyNumberFormat="1" applyFont="1" applyBorder="1" applyAlignment="1">
      <alignment horizontal="left" wrapText="1"/>
    </xf>
    <xf numFmtId="0" fontId="39" fillId="0" borderId="14" xfId="0" applyFont="1" applyBorder="1" applyAlignment="1">
      <alignment horizontal="left" wrapText="1"/>
    </xf>
    <xf numFmtId="0" fontId="39" fillId="0" borderId="14" xfId="0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left" wrapText="1"/>
    </xf>
    <xf numFmtId="0" fontId="39" fillId="0" borderId="14" xfId="0" applyFont="1" applyBorder="1" applyAlignment="1">
      <alignment horizontal="left" wrapText="1"/>
    </xf>
    <xf numFmtId="0" fontId="39" fillId="0" borderId="14" xfId="0" applyFont="1" applyBorder="1" applyAlignment="1">
      <alignment horizontal="left" vertical="top" wrapText="1"/>
    </xf>
    <xf numFmtId="49" fontId="40" fillId="0" borderId="14" xfId="0" applyNumberFormat="1" applyFont="1" applyBorder="1" applyAlignment="1">
      <alignment horizontal="left"/>
    </xf>
    <xf numFmtId="0" fontId="40" fillId="0" borderId="14" xfId="0" applyFont="1" applyBorder="1" applyAlignment="1">
      <alignment horizontal="left"/>
    </xf>
    <xf numFmtId="49" fontId="39" fillId="0" borderId="14" xfId="0" applyNumberFormat="1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49" fontId="43" fillId="0" borderId="14" xfId="0" applyNumberFormat="1" applyFont="1" applyBorder="1" applyAlignment="1">
      <alignment horizontal="left" wrapText="1"/>
    </xf>
    <xf numFmtId="49" fontId="43" fillId="0" borderId="14" xfId="0" applyNumberFormat="1" applyFont="1" applyBorder="1" applyAlignment="1">
      <alignment horizontal="left"/>
    </xf>
    <xf numFmtId="0" fontId="39" fillId="0" borderId="15" xfId="0" applyFont="1" applyBorder="1" applyAlignment="1">
      <alignment wrapText="1"/>
    </xf>
    <xf numFmtId="49" fontId="39" fillId="0" borderId="15" xfId="0" applyNumberFormat="1" applyFont="1" applyBorder="1" applyAlignment="1">
      <alignment wrapText="1"/>
    </xf>
    <xf numFmtId="49" fontId="39" fillId="0" borderId="15" xfId="0" applyNumberFormat="1" applyFont="1" applyBorder="1" applyAlignment="1">
      <alignment horizontal="left" wrapText="1"/>
    </xf>
    <xf numFmtId="0" fontId="39" fillId="0" borderId="15" xfId="0" applyFont="1" applyBorder="1" applyAlignment="1">
      <alignment horizontal="left" wrapText="1"/>
    </xf>
    <xf numFmtId="49" fontId="39" fillId="0" borderId="15" xfId="0" applyNumberFormat="1" applyFont="1" applyBorder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/>
    </xf>
    <xf numFmtId="164" fontId="39" fillId="0" borderId="14" xfId="0" applyNumberFormat="1" applyFont="1" applyBorder="1" applyAlignment="1">
      <alignment horizontal="left"/>
    </xf>
    <xf numFmtId="2" fontId="39" fillId="0" borderId="14" xfId="0" applyNumberFormat="1" applyFont="1" applyBorder="1" applyAlignment="1">
      <alignment horizontal="left"/>
    </xf>
    <xf numFmtId="49" fontId="39" fillId="0" borderId="15" xfId="0" applyNumberFormat="1" applyFont="1" applyFill="1" applyBorder="1" applyAlignment="1">
      <alignment/>
    </xf>
    <xf numFmtId="49" fontId="39" fillId="0" borderId="14" xfId="0" applyNumberFormat="1" applyFont="1" applyFill="1" applyBorder="1" applyAlignment="1">
      <alignment horizontal="left"/>
    </xf>
    <xf numFmtId="49" fontId="39" fillId="7" borderId="15" xfId="0" applyNumberFormat="1" applyFont="1" applyFill="1" applyBorder="1" applyAlignment="1">
      <alignment/>
    </xf>
    <xf numFmtId="49" fontId="39" fillId="7" borderId="14" xfId="0" applyNumberFormat="1" applyFont="1" applyFill="1" applyBorder="1" applyAlignment="1">
      <alignment horizontal="left"/>
    </xf>
    <xf numFmtId="1" fontId="39" fillId="0" borderId="14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40" fillId="0" borderId="14" xfId="0" applyNumberFormat="1" applyFont="1" applyBorder="1" applyAlignment="1">
      <alignment/>
    </xf>
    <xf numFmtId="2" fontId="40" fillId="0" borderId="14" xfId="0" applyNumberFormat="1" applyFont="1" applyBorder="1" applyAlignment="1">
      <alignment horizontal="left"/>
    </xf>
    <xf numFmtId="0" fontId="30" fillId="0" borderId="0" xfId="0" applyFont="1" applyAlignment="1">
      <alignment/>
    </xf>
    <xf numFmtId="0" fontId="40" fillId="0" borderId="14" xfId="0" applyFont="1" applyBorder="1" applyAlignment="1">
      <alignment horizontal="left" vertical="top" wrapText="1"/>
    </xf>
    <xf numFmtId="0" fontId="30" fillId="0" borderId="0" xfId="0" applyFont="1" applyAlignment="1">
      <alignment/>
    </xf>
    <xf numFmtId="164" fontId="40" fillId="0" borderId="14" xfId="0" applyNumberFormat="1" applyFont="1" applyBorder="1" applyAlignment="1">
      <alignment horizontal="left"/>
    </xf>
    <xf numFmtId="0" fontId="39" fillId="0" borderId="16" xfId="0" applyFont="1" applyBorder="1" applyAlignment="1">
      <alignment horizontal="center" wrapText="1"/>
    </xf>
    <xf numFmtId="0" fontId="40" fillId="0" borderId="16" xfId="0" applyFont="1" applyBorder="1" applyAlignment="1">
      <alignment wrapText="1"/>
    </xf>
    <xf numFmtId="0" fontId="39" fillId="0" borderId="16" xfId="0" applyFont="1" applyBorder="1" applyAlignment="1">
      <alignment wrapText="1"/>
    </xf>
    <xf numFmtId="0" fontId="39" fillId="0" borderId="17" xfId="0" applyFont="1" applyBorder="1" applyAlignment="1">
      <alignment wrapText="1"/>
    </xf>
    <xf numFmtId="0" fontId="39" fillId="0" borderId="16" xfId="0" applyFont="1" applyBorder="1" applyAlignment="1">
      <alignment/>
    </xf>
    <xf numFmtId="0" fontId="43" fillId="0" borderId="16" xfId="0" applyFont="1" applyBorder="1" applyAlignment="1">
      <alignment wrapText="1"/>
    </xf>
    <xf numFmtId="0" fontId="40" fillId="0" borderId="16" xfId="0" applyFont="1" applyBorder="1" applyAlignment="1">
      <alignment/>
    </xf>
    <xf numFmtId="0" fontId="39" fillId="0" borderId="18" xfId="0" applyFont="1" applyBorder="1" applyAlignment="1">
      <alignment horizontal="center" wrapText="1"/>
    </xf>
    <xf numFmtId="0" fontId="40" fillId="0" borderId="18" xfId="0" applyFont="1" applyBorder="1" applyAlignment="1">
      <alignment horizontal="left" wrapText="1"/>
    </xf>
    <xf numFmtId="0" fontId="39" fillId="0" borderId="18" xfId="0" applyFont="1" applyBorder="1" applyAlignment="1">
      <alignment horizontal="left" wrapText="1"/>
    </xf>
    <xf numFmtId="0" fontId="39" fillId="0" borderId="19" xfId="0" applyFont="1" applyBorder="1" applyAlignment="1">
      <alignment horizontal="left" wrapText="1"/>
    </xf>
    <xf numFmtId="49" fontId="39" fillId="0" borderId="19" xfId="0" applyNumberFormat="1" applyFont="1" applyBorder="1" applyAlignment="1">
      <alignment horizontal="left" wrapText="1"/>
    </xf>
    <xf numFmtId="49" fontId="39" fillId="0" borderId="18" xfId="0" applyNumberFormat="1" applyFont="1" applyBorder="1" applyAlignment="1">
      <alignment horizontal="left" wrapText="1"/>
    </xf>
    <xf numFmtId="49" fontId="39" fillId="0" borderId="19" xfId="0" applyNumberFormat="1" applyFont="1" applyBorder="1" applyAlignment="1">
      <alignment wrapText="1"/>
    </xf>
    <xf numFmtId="49" fontId="39" fillId="0" borderId="18" xfId="0" applyNumberFormat="1" applyFont="1" applyBorder="1" applyAlignment="1">
      <alignment horizontal="left"/>
    </xf>
    <xf numFmtId="49" fontId="40" fillId="0" borderId="18" xfId="0" applyNumberFormat="1" applyFont="1" applyBorder="1" applyAlignment="1">
      <alignment horizontal="left"/>
    </xf>
    <xf numFmtId="49" fontId="39" fillId="0" borderId="19" xfId="0" applyNumberFormat="1" applyFont="1" applyBorder="1" applyAlignment="1">
      <alignment/>
    </xf>
    <xf numFmtId="49" fontId="39" fillId="7" borderId="19" xfId="0" applyNumberFormat="1" applyFont="1" applyFill="1" applyBorder="1" applyAlignment="1">
      <alignment/>
    </xf>
    <xf numFmtId="49" fontId="39" fillId="7" borderId="18" xfId="0" applyNumberFormat="1" applyFont="1" applyFill="1" applyBorder="1" applyAlignment="1">
      <alignment horizontal="left"/>
    </xf>
    <xf numFmtId="49" fontId="39" fillId="0" borderId="18" xfId="0" applyNumberFormat="1" applyFont="1" applyFill="1" applyBorder="1" applyAlignment="1">
      <alignment horizontal="left"/>
    </xf>
    <xf numFmtId="49" fontId="40" fillId="0" borderId="0" xfId="0" applyNumberFormat="1" applyFont="1" applyBorder="1" applyAlignment="1">
      <alignment horizontal="left" wrapText="1"/>
    </xf>
    <xf numFmtId="49" fontId="39" fillId="0" borderId="0" xfId="0" applyNumberFormat="1" applyFont="1" applyBorder="1" applyAlignment="1">
      <alignment horizontal="left" wrapText="1"/>
    </xf>
    <xf numFmtId="49" fontId="39" fillId="0" borderId="0" xfId="0" applyNumberFormat="1" applyFont="1" applyBorder="1" applyAlignment="1">
      <alignment wrapText="1"/>
    </xf>
    <xf numFmtId="49" fontId="39" fillId="0" borderId="0" xfId="0" applyNumberFormat="1" applyFont="1" applyBorder="1" applyAlignment="1">
      <alignment horizontal="left"/>
    </xf>
    <xf numFmtId="49" fontId="40" fillId="0" borderId="0" xfId="0" applyNumberFormat="1" applyFont="1" applyBorder="1" applyAlignment="1">
      <alignment horizontal="left"/>
    </xf>
    <xf numFmtId="49" fontId="39" fillId="0" borderId="0" xfId="0" applyNumberFormat="1" applyFont="1" applyBorder="1" applyAlignment="1">
      <alignment/>
    </xf>
    <xf numFmtId="49" fontId="43" fillId="0" borderId="0" xfId="0" applyNumberFormat="1" applyFont="1" applyBorder="1" applyAlignment="1">
      <alignment horizontal="left" wrapText="1"/>
    </xf>
    <xf numFmtId="49" fontId="43" fillId="0" borderId="0" xfId="0" applyNumberFormat="1" applyFont="1" applyBorder="1" applyAlignment="1">
      <alignment horizontal="left"/>
    </xf>
    <xf numFmtId="49" fontId="39" fillId="0" borderId="20" xfId="0" applyNumberFormat="1" applyFont="1" applyBorder="1" applyAlignment="1">
      <alignment horizontal="left" wrapText="1"/>
    </xf>
    <xf numFmtId="49" fontId="39" fillId="0" borderId="20" xfId="0" applyNumberFormat="1" applyFont="1" applyBorder="1" applyAlignment="1">
      <alignment wrapText="1"/>
    </xf>
    <xf numFmtId="49" fontId="39" fillId="0" borderId="20" xfId="0" applyNumberFormat="1" applyFont="1" applyBorder="1" applyAlignment="1">
      <alignment horizontal="left"/>
    </xf>
    <xf numFmtId="49" fontId="40" fillId="0" borderId="20" xfId="0" applyNumberFormat="1" applyFont="1" applyBorder="1" applyAlignment="1">
      <alignment horizontal="left"/>
    </xf>
    <xf numFmtId="0" fontId="39" fillId="0" borderId="21" xfId="0" applyFont="1" applyBorder="1" applyAlignment="1">
      <alignment wrapText="1"/>
    </xf>
    <xf numFmtId="49" fontId="39" fillId="0" borderId="20" xfId="0" applyNumberFormat="1" applyFont="1" applyBorder="1" applyAlignment="1">
      <alignment/>
    </xf>
    <xf numFmtId="49" fontId="43" fillId="0" borderId="20" xfId="0" applyNumberFormat="1" applyFont="1" applyBorder="1" applyAlignment="1">
      <alignment horizontal="left"/>
    </xf>
    <xf numFmtId="49" fontId="40" fillId="0" borderId="22" xfId="0" applyNumberFormat="1" applyFont="1" applyBorder="1" applyAlignment="1">
      <alignment horizontal="left"/>
    </xf>
    <xf numFmtId="49" fontId="40" fillId="0" borderId="21" xfId="0" applyNumberFormat="1" applyFont="1" applyBorder="1" applyAlignment="1">
      <alignment horizontal="left" wrapText="1"/>
    </xf>
    <xf numFmtId="49" fontId="40" fillId="0" borderId="16" xfId="0" applyNumberFormat="1" applyFont="1" applyBorder="1" applyAlignment="1">
      <alignment horizontal="left" wrapText="1"/>
    </xf>
    <xf numFmtId="49" fontId="40" fillId="0" borderId="23" xfId="0" applyNumberFormat="1" applyFont="1" applyBorder="1" applyAlignment="1">
      <alignment horizontal="left" wrapText="1"/>
    </xf>
    <xf numFmtId="49" fontId="40" fillId="0" borderId="18" xfId="0" applyNumberFormat="1" applyFont="1" applyBorder="1" applyAlignment="1">
      <alignment horizontal="left" wrapText="1"/>
    </xf>
    <xf numFmtId="49" fontId="39" fillId="0" borderId="21" xfId="0" applyNumberFormat="1" applyFont="1" applyBorder="1" applyAlignment="1">
      <alignment horizontal="left" wrapText="1"/>
    </xf>
    <xf numFmtId="0" fontId="40" fillId="0" borderId="16" xfId="0" applyFont="1" applyBorder="1" applyAlignment="1">
      <alignment horizontal="left"/>
    </xf>
    <xf numFmtId="49" fontId="40" fillId="0" borderId="23" xfId="0" applyNumberFormat="1" applyFont="1" applyBorder="1" applyAlignment="1">
      <alignment horizontal="left"/>
    </xf>
    <xf numFmtId="49" fontId="39" fillId="0" borderId="19" xfId="0" applyNumberFormat="1" applyFont="1" applyBorder="1" applyAlignment="1">
      <alignment horizontal="left"/>
    </xf>
    <xf numFmtId="49" fontId="39" fillId="0" borderId="22" xfId="0" applyNumberFormat="1" applyFont="1" applyBorder="1" applyAlignment="1">
      <alignment horizontal="left"/>
    </xf>
    <xf numFmtId="49" fontId="39" fillId="0" borderId="16" xfId="0" applyNumberFormat="1" applyFont="1" applyBorder="1" applyAlignment="1">
      <alignment horizontal="left" wrapText="1"/>
    </xf>
    <xf numFmtId="49" fontId="39" fillId="0" borderId="23" xfId="0" applyNumberFormat="1" applyFont="1" applyBorder="1" applyAlignment="1">
      <alignment horizontal="left"/>
    </xf>
    <xf numFmtId="0" fontId="39" fillId="0" borderId="24" xfId="0" applyFont="1" applyBorder="1" applyAlignment="1">
      <alignment wrapText="1"/>
    </xf>
    <xf numFmtId="49" fontId="39" fillId="0" borderId="23" xfId="0" applyNumberFormat="1" applyFont="1" applyBorder="1" applyAlignment="1">
      <alignment/>
    </xf>
    <xf numFmtId="49" fontId="39" fillId="0" borderId="18" xfId="0" applyNumberFormat="1" applyFont="1" applyBorder="1" applyAlignment="1">
      <alignment/>
    </xf>
    <xf numFmtId="0" fontId="39" fillId="0" borderId="15" xfId="0" applyFont="1" applyBorder="1" applyAlignment="1">
      <alignment horizontal="left"/>
    </xf>
    <xf numFmtId="2" fontId="39" fillId="0" borderId="15" xfId="0" applyNumberFormat="1" applyFont="1" applyBorder="1" applyAlignment="1">
      <alignment horizontal="left"/>
    </xf>
    <xf numFmtId="0" fontId="40" fillId="0" borderId="25" xfId="0" applyFont="1" applyBorder="1" applyAlignment="1">
      <alignment horizontal="left"/>
    </xf>
    <xf numFmtId="49" fontId="39" fillId="0" borderId="23" xfId="0" applyNumberFormat="1" applyFont="1" applyBorder="1" applyAlignment="1">
      <alignment horizontal="left" wrapText="1"/>
    </xf>
    <xf numFmtId="49" fontId="39" fillId="7" borderId="20" xfId="0" applyNumberFormat="1" applyFont="1" applyFill="1" applyBorder="1" applyAlignment="1">
      <alignment/>
    </xf>
    <xf numFmtId="49" fontId="39" fillId="0" borderId="23" xfId="0" applyNumberFormat="1" applyFont="1" applyBorder="1" applyAlignment="1">
      <alignment wrapText="1"/>
    </xf>
    <xf numFmtId="49" fontId="39" fillId="0" borderId="18" xfId="0" applyNumberFormat="1" applyFont="1" applyFill="1" applyBorder="1" applyAlignment="1">
      <alignment/>
    </xf>
    <xf numFmtId="49" fontId="39" fillId="7" borderId="22" xfId="0" applyNumberFormat="1" applyFont="1" applyFill="1" applyBorder="1" applyAlignment="1">
      <alignment horizontal="left"/>
    </xf>
    <xf numFmtId="49" fontId="39" fillId="0" borderId="18" xfId="0" applyNumberFormat="1" applyFont="1" applyBorder="1" applyAlignment="1">
      <alignment wrapText="1"/>
    </xf>
    <xf numFmtId="0" fontId="40" fillId="0" borderId="16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justify" wrapText="1"/>
    </xf>
    <xf numFmtId="0" fontId="40" fillId="0" borderId="26" xfId="0" applyFont="1" applyBorder="1" applyAlignment="1">
      <alignment horizontal="justify"/>
    </xf>
    <xf numFmtId="0" fontId="40" fillId="0" borderId="13" xfId="0" applyFont="1" applyBorder="1" applyAlignment="1">
      <alignment horizontal="justify" vertical="top" wrapText="1"/>
    </xf>
    <xf numFmtId="0" fontId="40" fillId="0" borderId="13" xfId="0" applyFont="1" applyBorder="1" applyAlignment="1">
      <alignment horizontal="right" wrapText="1"/>
    </xf>
    <xf numFmtId="0" fontId="43" fillId="0" borderId="13" xfId="0" applyFont="1" applyBorder="1" applyAlignment="1">
      <alignment horizontal="justify" vertical="top" wrapText="1"/>
    </xf>
    <xf numFmtId="0" fontId="39" fillId="0" borderId="13" xfId="0" applyFont="1" applyBorder="1" applyAlignment="1">
      <alignment horizontal="right" wrapText="1"/>
    </xf>
    <xf numFmtId="0" fontId="39" fillId="0" borderId="13" xfId="0" applyFont="1" applyBorder="1" applyAlignment="1">
      <alignment horizontal="justify" vertical="top" wrapText="1"/>
    </xf>
    <xf numFmtId="164" fontId="40" fillId="0" borderId="13" xfId="0" applyNumberFormat="1" applyFont="1" applyBorder="1" applyAlignment="1">
      <alignment horizontal="right" wrapText="1"/>
    </xf>
    <xf numFmtId="0" fontId="40" fillId="0" borderId="12" xfId="0" applyFont="1" applyBorder="1" applyAlignment="1">
      <alignment horizontal="left" textRotation="90" wrapText="1"/>
    </xf>
    <xf numFmtId="0" fontId="40" fillId="0" borderId="13" xfId="0" applyFont="1" applyBorder="1" applyAlignment="1">
      <alignment horizontal="left" textRotation="90" wrapText="1"/>
    </xf>
    <xf numFmtId="0" fontId="40" fillId="0" borderId="27" xfId="0" applyFont="1" applyBorder="1" applyAlignment="1">
      <alignment horizontal="left" textRotation="90" wrapText="1"/>
    </xf>
    <xf numFmtId="0" fontId="40" fillId="0" borderId="10" xfId="0" applyFont="1" applyBorder="1" applyAlignment="1">
      <alignment horizontal="left" textRotation="90" wrapText="1"/>
    </xf>
    <xf numFmtId="0" fontId="0" fillId="0" borderId="10" xfId="0" applyBorder="1" applyAlignment="1">
      <alignment/>
    </xf>
    <xf numFmtId="0" fontId="39" fillId="0" borderId="28" xfId="0" applyFont="1" applyBorder="1" applyAlignment="1">
      <alignment horizontal="justify" vertical="top" wrapText="1"/>
    </xf>
    <xf numFmtId="0" fontId="43" fillId="0" borderId="11" xfId="0" applyFont="1" applyBorder="1" applyAlignment="1">
      <alignment horizontal="justify" vertical="top" wrapText="1"/>
    </xf>
    <xf numFmtId="0" fontId="39" fillId="0" borderId="11" xfId="0" applyFont="1" applyBorder="1" applyAlignment="1">
      <alignment horizontal="right" wrapText="1"/>
    </xf>
    <xf numFmtId="49" fontId="39" fillId="0" borderId="12" xfId="0" applyNumberFormat="1" applyFont="1" applyBorder="1" applyAlignment="1">
      <alignment horizontal="justify"/>
    </xf>
    <xf numFmtId="49" fontId="39" fillId="0" borderId="13" xfId="0" applyNumberFormat="1" applyFont="1" applyBorder="1" applyAlignment="1">
      <alignment horizontal="justify"/>
    </xf>
    <xf numFmtId="49" fontId="39" fillId="0" borderId="10" xfId="0" applyNumberFormat="1" applyFont="1" applyBorder="1" applyAlignment="1">
      <alignment/>
    </xf>
    <xf numFmtId="49" fontId="40" fillId="0" borderId="12" xfId="0" applyNumberFormat="1" applyFont="1" applyBorder="1" applyAlignment="1">
      <alignment horizontal="justify" vertical="top"/>
    </xf>
    <xf numFmtId="49" fontId="40" fillId="0" borderId="13" xfId="0" applyNumberFormat="1" applyFont="1" applyBorder="1" applyAlignment="1">
      <alignment horizontal="justify" vertical="top"/>
    </xf>
    <xf numFmtId="49" fontId="40" fillId="0" borderId="10" xfId="0" applyNumberFormat="1" applyFont="1" applyBorder="1" applyAlignment="1">
      <alignment vertical="top"/>
    </xf>
    <xf numFmtId="49" fontId="43" fillId="0" borderId="12" xfId="0" applyNumberFormat="1" applyFont="1" applyBorder="1" applyAlignment="1">
      <alignment horizontal="justify" vertical="top"/>
    </xf>
    <xf numFmtId="49" fontId="43" fillId="0" borderId="13" xfId="0" applyNumberFormat="1" applyFont="1" applyBorder="1" applyAlignment="1">
      <alignment horizontal="justify" vertical="top"/>
    </xf>
    <xf numFmtId="49" fontId="43" fillId="0" borderId="10" xfId="0" applyNumberFormat="1" applyFont="1" applyBorder="1" applyAlignment="1">
      <alignment vertical="top"/>
    </xf>
    <xf numFmtId="49" fontId="39" fillId="0" borderId="12" xfId="0" applyNumberFormat="1" applyFont="1" applyBorder="1" applyAlignment="1">
      <alignment horizontal="justify" vertical="top"/>
    </xf>
    <xf numFmtId="49" fontId="39" fillId="0" borderId="13" xfId="0" applyNumberFormat="1" applyFont="1" applyBorder="1" applyAlignment="1">
      <alignment horizontal="justify" vertical="top"/>
    </xf>
    <xf numFmtId="49" fontId="39" fillId="0" borderId="10" xfId="0" applyNumberFormat="1" applyFont="1" applyBorder="1" applyAlignment="1">
      <alignment vertical="top"/>
    </xf>
    <xf numFmtId="49" fontId="39" fillId="0" borderId="28" xfId="0" applyNumberFormat="1" applyFont="1" applyBorder="1" applyAlignment="1">
      <alignment vertical="top"/>
    </xf>
    <xf numFmtId="49" fontId="39" fillId="0" borderId="29" xfId="0" applyNumberFormat="1" applyFont="1" applyBorder="1" applyAlignment="1">
      <alignment horizontal="justify" vertical="top"/>
    </xf>
    <xf numFmtId="49" fontId="43" fillId="0" borderId="11" xfId="0" applyNumberFormat="1" applyFont="1" applyBorder="1" applyAlignment="1">
      <alignment horizontal="justify" vertical="top"/>
    </xf>
    <xf numFmtId="49" fontId="39" fillId="0" borderId="12" xfId="0" applyNumberFormat="1" applyFont="1" applyBorder="1" applyAlignment="1">
      <alignment vertical="top"/>
    </xf>
    <xf numFmtId="0" fontId="39" fillId="0" borderId="10" xfId="0" applyFont="1" applyBorder="1" applyAlignment="1">
      <alignment/>
    </xf>
    <xf numFmtId="0" fontId="39" fillId="0" borderId="30" xfId="0" applyFont="1" applyBorder="1" applyAlignment="1">
      <alignment/>
    </xf>
    <xf numFmtId="2" fontId="39" fillId="0" borderId="10" xfId="0" applyNumberFormat="1" applyFont="1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9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39" fillId="0" borderId="13" xfId="0" applyNumberFormat="1" applyFont="1" applyBorder="1" applyAlignment="1">
      <alignment horizontal="center" vertical="center" wrapText="1"/>
    </xf>
    <xf numFmtId="164" fontId="39" fillId="0" borderId="13" xfId="0" applyNumberFormat="1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top" wrapText="1"/>
    </xf>
    <xf numFmtId="0" fontId="39" fillId="0" borderId="26" xfId="0" applyFont="1" applyBorder="1" applyAlignment="1">
      <alignment horizontal="center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39" fillId="0" borderId="18" xfId="0" applyFont="1" applyBorder="1" applyAlignment="1">
      <alignment horizont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justify" wrapText="1"/>
    </xf>
    <xf numFmtId="0" fontId="40" fillId="0" borderId="27" xfId="0" applyFont="1" applyBorder="1" applyAlignment="1">
      <alignment horizontal="center" wrapText="1"/>
    </xf>
    <xf numFmtId="0" fontId="40" fillId="0" borderId="30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top" wrapText="1"/>
    </xf>
    <xf numFmtId="0" fontId="40" fillId="0" borderId="28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80"/>
  <sheetViews>
    <sheetView view="pageBreakPreview" zoomScale="60" zoomScalePageLayoutView="0" workbookViewId="0" topLeftCell="A22">
      <selection activeCell="A7" sqref="A7:IV7"/>
    </sheetView>
  </sheetViews>
  <sheetFormatPr defaultColWidth="9.140625" defaultRowHeight="15"/>
  <cols>
    <col min="2" max="2" width="51.00390625" style="0" customWidth="1"/>
    <col min="3" max="3" width="31.57421875" style="0" customWidth="1"/>
    <col min="4" max="6" width="18.421875" style="0" customWidth="1"/>
  </cols>
  <sheetData>
    <row r="4" spans="2:6" ht="15.75">
      <c r="B4" s="174" t="s">
        <v>0</v>
      </c>
      <c r="C4" s="174"/>
      <c r="D4" s="174"/>
      <c r="E4" s="174"/>
      <c r="F4" s="174"/>
    </row>
    <row r="5" spans="2:6" ht="15.75">
      <c r="B5" s="174" t="s">
        <v>1</v>
      </c>
      <c r="C5" s="174"/>
      <c r="D5" s="174"/>
      <c r="E5" s="174"/>
      <c r="F5" s="174"/>
    </row>
    <row r="6" spans="2:6" ht="15.75">
      <c r="B6" s="174" t="s">
        <v>250</v>
      </c>
      <c r="C6" s="174"/>
      <c r="D6" s="174"/>
      <c r="E6" s="174"/>
      <c r="F6" s="174"/>
    </row>
    <row r="7" spans="2:6" ht="15.75">
      <c r="B7" s="174" t="s">
        <v>2</v>
      </c>
      <c r="C7" s="174"/>
      <c r="D7" s="174"/>
      <c r="E7" s="174"/>
      <c r="F7" s="174"/>
    </row>
    <row r="8" spans="2:6" ht="15.75">
      <c r="B8" s="174" t="s">
        <v>251</v>
      </c>
      <c r="C8" s="174"/>
      <c r="D8" s="174"/>
      <c r="E8" s="174"/>
      <c r="F8" s="174"/>
    </row>
    <row r="9" spans="2:6" ht="15.75">
      <c r="B9" s="174" t="s">
        <v>313</v>
      </c>
      <c r="C9" s="174"/>
      <c r="D9" s="174"/>
      <c r="E9" s="174"/>
      <c r="F9" s="174"/>
    </row>
    <row r="10" spans="2:6" ht="16.5" thickBot="1">
      <c r="B10" s="173" t="s">
        <v>252</v>
      </c>
      <c r="C10" s="173"/>
      <c r="D10" s="173"/>
      <c r="E10" s="173"/>
      <c r="F10" s="173"/>
    </row>
    <row r="11" spans="2:6" ht="69" customHeight="1" thickBot="1">
      <c r="B11" s="3" t="s">
        <v>3</v>
      </c>
      <c r="C11" s="4" t="s">
        <v>4</v>
      </c>
      <c r="D11" s="4" t="s">
        <v>5</v>
      </c>
      <c r="E11" s="4" t="s">
        <v>6</v>
      </c>
      <c r="F11" s="4" t="s">
        <v>7</v>
      </c>
    </row>
    <row r="12" spans="2:6" ht="15.75" thickBot="1">
      <c r="B12" s="5">
        <v>1</v>
      </c>
      <c r="C12" s="6">
        <v>2</v>
      </c>
      <c r="D12" s="6">
        <v>3</v>
      </c>
      <c r="E12" s="6">
        <v>4</v>
      </c>
      <c r="F12" s="6">
        <v>5</v>
      </c>
    </row>
    <row r="13" spans="2:6" ht="33.75" customHeight="1" thickBot="1">
      <c r="B13" s="7" t="s">
        <v>8</v>
      </c>
      <c r="C13" s="8" t="s">
        <v>9</v>
      </c>
      <c r="D13" s="9">
        <f>D74-D62</f>
        <v>61913.8</v>
      </c>
      <c r="E13" s="9">
        <f>E74-E62</f>
        <v>81736.5</v>
      </c>
      <c r="F13" s="22">
        <f>E13/D13*100</f>
        <v>132.01661019029683</v>
      </c>
    </row>
    <row r="14" spans="2:6" ht="26.25" customHeight="1" thickBot="1">
      <c r="B14" s="7" t="s">
        <v>10</v>
      </c>
      <c r="C14" s="8" t="s">
        <v>11</v>
      </c>
      <c r="D14" s="9">
        <f>D15</f>
        <v>18176</v>
      </c>
      <c r="E14" s="9">
        <f>E15</f>
        <v>18708.999999999996</v>
      </c>
      <c r="F14" s="22">
        <f aca="true" t="shared" si="0" ref="F14:F73">E14/D14*100</f>
        <v>102.93243838028168</v>
      </c>
    </row>
    <row r="15" spans="2:6" ht="29.25" customHeight="1" thickBot="1">
      <c r="B15" s="10" t="s">
        <v>12</v>
      </c>
      <c r="C15" s="11" t="s">
        <v>13</v>
      </c>
      <c r="D15" s="12">
        <f>D16+D17+D18</f>
        <v>18176</v>
      </c>
      <c r="E15" s="12">
        <f>E16+E17+E18</f>
        <v>18708.999999999996</v>
      </c>
      <c r="F15" s="22">
        <f t="shared" si="0"/>
        <v>102.93243838028168</v>
      </c>
    </row>
    <row r="16" spans="2:6" ht="92.25" customHeight="1" thickBot="1">
      <c r="B16" s="14" t="s">
        <v>14</v>
      </c>
      <c r="C16" s="6" t="s">
        <v>15</v>
      </c>
      <c r="D16" s="15">
        <v>18173</v>
      </c>
      <c r="E16" s="15">
        <v>18592.8</v>
      </c>
      <c r="F16" s="22">
        <f t="shared" si="0"/>
        <v>102.31002035987453</v>
      </c>
    </row>
    <row r="17" spans="2:6" ht="137.25" customHeight="1" thickBot="1">
      <c r="B17" s="14" t="s">
        <v>16</v>
      </c>
      <c r="C17" s="6" t="s">
        <v>17</v>
      </c>
      <c r="D17" s="16">
        <v>3</v>
      </c>
      <c r="E17" s="16">
        <v>5.6</v>
      </c>
      <c r="F17" s="22">
        <f t="shared" si="0"/>
        <v>186.66666666666666</v>
      </c>
    </row>
    <row r="18" spans="2:6" ht="60.75" thickBot="1">
      <c r="B18" s="14" t="s">
        <v>18</v>
      </c>
      <c r="C18" s="6" t="s">
        <v>19</v>
      </c>
      <c r="D18" s="15">
        <v>0</v>
      </c>
      <c r="E18" s="15">
        <v>110.6</v>
      </c>
      <c r="F18" s="22">
        <v>0</v>
      </c>
    </row>
    <row r="19" spans="2:6" ht="16.5" thickBot="1">
      <c r="B19" s="7" t="s">
        <v>20</v>
      </c>
      <c r="C19" s="8" t="s">
        <v>21</v>
      </c>
      <c r="D19" s="8">
        <f>D20</f>
        <v>3</v>
      </c>
      <c r="E19" s="8">
        <f>E20</f>
        <v>26.3</v>
      </c>
      <c r="F19" s="22">
        <f t="shared" si="0"/>
        <v>876.6666666666667</v>
      </c>
    </row>
    <row r="20" spans="2:6" ht="16.5" thickBot="1">
      <c r="B20" s="14" t="s">
        <v>22</v>
      </c>
      <c r="C20" s="6" t="s">
        <v>23</v>
      </c>
      <c r="D20" s="6">
        <f>D21</f>
        <v>3</v>
      </c>
      <c r="E20" s="6">
        <f>E21</f>
        <v>26.3</v>
      </c>
      <c r="F20" s="22">
        <f t="shared" si="0"/>
        <v>876.6666666666667</v>
      </c>
    </row>
    <row r="21" spans="2:6" ht="16.5" thickBot="1">
      <c r="B21" s="14" t="s">
        <v>22</v>
      </c>
      <c r="C21" s="6" t="s">
        <v>24</v>
      </c>
      <c r="D21" s="16">
        <v>3</v>
      </c>
      <c r="E21" s="16">
        <v>26.3</v>
      </c>
      <c r="F21" s="22">
        <f t="shared" si="0"/>
        <v>876.6666666666667</v>
      </c>
    </row>
    <row r="22" spans="2:6" ht="16.5" thickBot="1">
      <c r="B22" s="7" t="s">
        <v>25</v>
      </c>
      <c r="C22" s="8" t="s">
        <v>26</v>
      </c>
      <c r="D22" s="9">
        <f>D23+D26</f>
        <v>31319.8</v>
      </c>
      <c r="E22" s="9">
        <f>E23+E26</f>
        <v>50383.5</v>
      </c>
      <c r="F22" s="22">
        <f t="shared" si="0"/>
        <v>160.86788549096738</v>
      </c>
    </row>
    <row r="23" spans="2:6" ht="16.5" thickBot="1">
      <c r="B23" s="10" t="s">
        <v>27</v>
      </c>
      <c r="C23" s="11" t="s">
        <v>28</v>
      </c>
      <c r="D23" s="11">
        <f>D24+D25</f>
        <v>1028.8</v>
      </c>
      <c r="E23" s="11">
        <f>E24+E25</f>
        <v>1075.8999999999999</v>
      </c>
      <c r="F23" s="22">
        <f t="shared" si="0"/>
        <v>104.57814930015552</v>
      </c>
    </row>
    <row r="24" spans="2:6" ht="90.75" thickBot="1">
      <c r="B24" s="14" t="s">
        <v>29</v>
      </c>
      <c r="C24" s="6" t="s">
        <v>30</v>
      </c>
      <c r="D24" s="16">
        <v>850.6</v>
      </c>
      <c r="E24" s="16">
        <v>897.8</v>
      </c>
      <c r="F24" s="22">
        <f t="shared" si="0"/>
        <v>105.54902421819892</v>
      </c>
    </row>
    <row r="25" spans="2:6" ht="60.75" thickBot="1">
      <c r="B25" s="14" t="s">
        <v>31</v>
      </c>
      <c r="C25" s="6" t="s">
        <v>32</v>
      </c>
      <c r="D25" s="16">
        <v>178.2</v>
      </c>
      <c r="E25" s="16">
        <v>178.1</v>
      </c>
      <c r="F25" s="22">
        <f t="shared" si="0"/>
        <v>99.94388327721661</v>
      </c>
    </row>
    <row r="26" spans="2:6" ht="16.5" thickBot="1">
      <c r="B26" s="10" t="s">
        <v>33</v>
      </c>
      <c r="C26" s="8" t="s">
        <v>34</v>
      </c>
      <c r="D26" s="9">
        <f>D27+D30</f>
        <v>30291</v>
      </c>
      <c r="E26" s="9">
        <f>E27+E30</f>
        <v>49307.6</v>
      </c>
      <c r="F26" s="22">
        <f t="shared" si="0"/>
        <v>162.7797035423063</v>
      </c>
    </row>
    <row r="27" spans="2:6" ht="60.75" thickBot="1">
      <c r="B27" s="14" t="s">
        <v>35</v>
      </c>
      <c r="C27" s="6" t="s">
        <v>36</v>
      </c>
      <c r="D27" s="17">
        <f>D28+D29</f>
        <v>20491</v>
      </c>
      <c r="E27" s="17">
        <f>E28+E29</f>
        <v>37022.1</v>
      </c>
      <c r="F27" s="22">
        <f t="shared" si="0"/>
        <v>180.67493045727392</v>
      </c>
    </row>
    <row r="28" spans="2:6" ht="120.75" thickBot="1">
      <c r="B28" s="14" t="s">
        <v>37</v>
      </c>
      <c r="C28" s="6" t="s">
        <v>38</v>
      </c>
      <c r="D28" s="15">
        <v>7346</v>
      </c>
      <c r="E28" s="15">
        <v>23877.5</v>
      </c>
      <c r="F28" s="22">
        <f t="shared" si="0"/>
        <v>325.0408385515927</v>
      </c>
    </row>
    <row r="29" spans="2:6" ht="90.75" thickBot="1">
      <c r="B29" s="14" t="s">
        <v>39</v>
      </c>
      <c r="C29" s="6" t="s">
        <v>40</v>
      </c>
      <c r="D29" s="15">
        <v>13145</v>
      </c>
      <c r="E29" s="15">
        <v>13144.6</v>
      </c>
      <c r="F29" s="22">
        <f t="shared" si="0"/>
        <v>99.99695701787752</v>
      </c>
    </row>
    <row r="30" spans="2:6" ht="60.75" thickBot="1">
      <c r="B30" s="14" t="s">
        <v>41</v>
      </c>
      <c r="C30" s="6" t="s">
        <v>42</v>
      </c>
      <c r="D30" s="17">
        <f>D31+D32</f>
        <v>9800</v>
      </c>
      <c r="E30" s="17">
        <f>E31+E32</f>
        <v>12285.5</v>
      </c>
      <c r="F30" s="22">
        <f t="shared" si="0"/>
        <v>125.36224489795917</v>
      </c>
    </row>
    <row r="31" spans="2:6" ht="123.75" customHeight="1" thickBot="1">
      <c r="B31" s="14" t="s">
        <v>43</v>
      </c>
      <c r="C31" s="6" t="s">
        <v>44</v>
      </c>
      <c r="D31" s="15">
        <v>4266</v>
      </c>
      <c r="E31" s="15">
        <v>6751.1</v>
      </c>
      <c r="F31" s="22">
        <f t="shared" si="0"/>
        <v>158.25363338021566</v>
      </c>
    </row>
    <row r="32" spans="2:6" ht="90.75" customHeight="1" thickBot="1">
      <c r="B32" s="14" t="s">
        <v>45</v>
      </c>
      <c r="C32" s="6" t="s">
        <v>46</v>
      </c>
      <c r="D32" s="15">
        <v>5534</v>
      </c>
      <c r="E32" s="15">
        <v>5534.4</v>
      </c>
      <c r="F32" s="22">
        <f t="shared" si="0"/>
        <v>100.00722804481387</v>
      </c>
    </row>
    <row r="33" spans="2:6" ht="48" thickBot="1">
      <c r="B33" s="7" t="s">
        <v>47</v>
      </c>
      <c r="C33" s="8" t="s">
        <v>48</v>
      </c>
      <c r="D33" s="8">
        <f>D34</f>
        <v>1</v>
      </c>
      <c r="E33" s="8">
        <f>E34</f>
        <v>1.3</v>
      </c>
      <c r="F33" s="22">
        <f t="shared" si="0"/>
        <v>130</v>
      </c>
    </row>
    <row r="34" spans="2:6" ht="18.75" customHeight="1" thickBot="1">
      <c r="B34" s="10" t="s">
        <v>49</v>
      </c>
      <c r="C34" s="11" t="s">
        <v>50</v>
      </c>
      <c r="D34" s="11">
        <f>D35</f>
        <v>1</v>
      </c>
      <c r="E34" s="11">
        <f>E35</f>
        <v>1.3</v>
      </c>
      <c r="F34" s="22">
        <f t="shared" si="0"/>
        <v>130</v>
      </c>
    </row>
    <row r="35" spans="2:6" ht="48.75" customHeight="1" thickBot="1">
      <c r="B35" s="14" t="s">
        <v>51</v>
      </c>
      <c r="C35" s="6" t="s">
        <v>52</v>
      </c>
      <c r="D35" s="16">
        <v>1</v>
      </c>
      <c r="E35" s="16">
        <v>1.3</v>
      </c>
      <c r="F35" s="22">
        <f t="shared" si="0"/>
        <v>130</v>
      </c>
    </row>
    <row r="36" spans="2:6" ht="65.25" customHeight="1" thickBot="1">
      <c r="B36" s="7" t="s">
        <v>53</v>
      </c>
      <c r="C36" s="8" t="s">
        <v>54</v>
      </c>
      <c r="D36" s="9">
        <f>D37+D44</f>
        <v>4658</v>
      </c>
      <c r="E36" s="9">
        <f>E37+E44</f>
        <v>4818</v>
      </c>
      <c r="F36" s="22">
        <f t="shared" si="0"/>
        <v>103.43495062258481</v>
      </c>
    </row>
    <row r="37" spans="2:6" ht="137.25" customHeight="1" thickBot="1">
      <c r="B37" s="10" t="s">
        <v>55</v>
      </c>
      <c r="C37" s="11" t="s">
        <v>56</v>
      </c>
      <c r="D37" s="18">
        <f>D38+D41</f>
        <v>4368</v>
      </c>
      <c r="E37" s="18">
        <f>E38+E41</f>
        <v>4680</v>
      </c>
      <c r="F37" s="22">
        <f t="shared" si="0"/>
        <v>107.14285714285714</v>
      </c>
    </row>
    <row r="38" spans="2:6" ht="90.75" thickBot="1">
      <c r="B38" s="14" t="s">
        <v>57</v>
      </c>
      <c r="C38" s="6" t="s">
        <v>58</v>
      </c>
      <c r="D38" s="17">
        <f>D39+D40</f>
        <v>2000</v>
      </c>
      <c r="E38" s="17">
        <f>E39+E40</f>
        <v>3049</v>
      </c>
      <c r="F38" s="22">
        <f t="shared" si="0"/>
        <v>152.45</v>
      </c>
    </row>
    <row r="39" spans="2:6" ht="120.75" thickBot="1">
      <c r="B39" s="14" t="s">
        <v>59</v>
      </c>
      <c r="C39" s="6" t="s">
        <v>60</v>
      </c>
      <c r="D39" s="16">
        <v>815</v>
      </c>
      <c r="E39" s="16">
        <v>1864</v>
      </c>
      <c r="F39" s="22">
        <f t="shared" si="0"/>
        <v>228.7116564417178</v>
      </c>
    </row>
    <row r="40" spans="2:6" ht="108.75" customHeight="1" thickBot="1">
      <c r="B40" s="14" t="s">
        <v>61</v>
      </c>
      <c r="C40" s="6" t="s">
        <v>62</v>
      </c>
      <c r="D40" s="15">
        <v>1185</v>
      </c>
      <c r="E40" s="15">
        <v>1185</v>
      </c>
      <c r="F40" s="22">
        <f t="shared" si="0"/>
        <v>100</v>
      </c>
    </row>
    <row r="41" spans="2:6" ht="105.75" thickBot="1">
      <c r="B41" s="14" t="s">
        <v>63</v>
      </c>
      <c r="C41" s="6" t="s">
        <v>64</v>
      </c>
      <c r="D41" s="6">
        <f>D42+D43</f>
        <v>2368</v>
      </c>
      <c r="E41" s="6">
        <f>E42+E43</f>
        <v>1631</v>
      </c>
      <c r="F41" s="22">
        <f t="shared" si="0"/>
        <v>68.8766891891892</v>
      </c>
    </row>
    <row r="42" spans="2:6" ht="123.75" customHeight="1" thickBot="1">
      <c r="B42" s="14" t="s">
        <v>65</v>
      </c>
      <c r="C42" s="6" t="s">
        <v>66</v>
      </c>
      <c r="D42" s="16">
        <v>1340</v>
      </c>
      <c r="E42" s="16">
        <v>603</v>
      </c>
      <c r="F42" s="22">
        <f t="shared" si="0"/>
        <v>45</v>
      </c>
    </row>
    <row r="43" spans="2:6" ht="90" customHeight="1" thickBot="1">
      <c r="B43" s="14" t="s">
        <v>126</v>
      </c>
      <c r="C43" s="6" t="s">
        <v>125</v>
      </c>
      <c r="D43" s="16">
        <v>1028</v>
      </c>
      <c r="E43" s="16">
        <v>1028</v>
      </c>
      <c r="F43" s="22">
        <f t="shared" si="0"/>
        <v>100</v>
      </c>
    </row>
    <row r="44" spans="2:6" ht="142.5" customHeight="1" thickBot="1">
      <c r="B44" s="7" t="s">
        <v>67</v>
      </c>
      <c r="C44" s="8" t="s">
        <v>68</v>
      </c>
      <c r="D44" s="8">
        <f>D45+D46</f>
        <v>290</v>
      </c>
      <c r="E44" s="8">
        <f>E45+E46</f>
        <v>138</v>
      </c>
      <c r="F44" s="22">
        <f t="shared" si="0"/>
        <v>47.58620689655172</v>
      </c>
    </row>
    <row r="45" spans="2:6" ht="127.5" customHeight="1" thickBot="1">
      <c r="B45" s="14" t="s">
        <v>127</v>
      </c>
      <c r="C45" s="19" t="s">
        <v>128</v>
      </c>
      <c r="D45" s="16">
        <v>152</v>
      </c>
      <c r="E45" s="16">
        <v>0</v>
      </c>
      <c r="F45" s="22">
        <f t="shared" si="0"/>
        <v>0</v>
      </c>
    </row>
    <row r="46" spans="2:6" ht="95.25" customHeight="1" thickBot="1">
      <c r="B46" s="14" t="s">
        <v>69</v>
      </c>
      <c r="C46" s="19" t="s">
        <v>70</v>
      </c>
      <c r="D46" s="16">
        <v>138</v>
      </c>
      <c r="E46" s="16">
        <v>138</v>
      </c>
      <c r="F46" s="22">
        <f t="shared" si="0"/>
        <v>100</v>
      </c>
    </row>
    <row r="47" spans="2:6" ht="33.75" customHeight="1" thickBot="1">
      <c r="B47" s="7" t="s">
        <v>71</v>
      </c>
      <c r="C47" s="8" t="s">
        <v>72</v>
      </c>
      <c r="D47" s="13">
        <f>D48</f>
        <v>0</v>
      </c>
      <c r="E47" s="13">
        <f>E48</f>
        <v>23.599999999999998</v>
      </c>
      <c r="F47" s="22">
        <v>0</v>
      </c>
    </row>
    <row r="48" spans="2:6" ht="34.5" customHeight="1" thickBot="1">
      <c r="B48" s="7" t="s">
        <v>73</v>
      </c>
      <c r="C48" s="8" t="s">
        <v>74</v>
      </c>
      <c r="D48" s="13">
        <f>D49+D51+D52+D50</f>
        <v>0</v>
      </c>
      <c r="E48" s="13">
        <f>E49+E51+E52+E50</f>
        <v>23.599999999999998</v>
      </c>
      <c r="F48" s="22">
        <v>0</v>
      </c>
    </row>
    <row r="49" spans="2:6" ht="48.75" customHeight="1" thickBot="1">
      <c r="B49" s="14" t="s">
        <v>75</v>
      </c>
      <c r="C49" s="6" t="s">
        <v>76</v>
      </c>
      <c r="D49" s="20"/>
      <c r="E49" s="20">
        <v>0.2</v>
      </c>
      <c r="F49" s="22">
        <v>0</v>
      </c>
    </row>
    <row r="50" spans="2:6" ht="48.75" customHeight="1" thickBot="1">
      <c r="B50" s="14" t="s">
        <v>130</v>
      </c>
      <c r="C50" s="6" t="s">
        <v>129</v>
      </c>
      <c r="D50" s="20"/>
      <c r="E50" s="20">
        <v>0.2</v>
      </c>
      <c r="F50" s="22">
        <v>0</v>
      </c>
    </row>
    <row r="51" spans="2:6" ht="32.25" customHeight="1" thickBot="1">
      <c r="B51" s="14" t="s">
        <v>77</v>
      </c>
      <c r="C51" s="6" t="s">
        <v>78</v>
      </c>
      <c r="D51" s="20"/>
      <c r="E51" s="20">
        <v>20</v>
      </c>
      <c r="F51" s="22">
        <v>0</v>
      </c>
    </row>
    <row r="52" spans="2:6" ht="35.25" customHeight="1" thickBot="1">
      <c r="B52" s="14" t="s">
        <v>79</v>
      </c>
      <c r="C52" s="6" t="s">
        <v>80</v>
      </c>
      <c r="D52" s="20"/>
      <c r="E52" s="20">
        <v>3.2</v>
      </c>
      <c r="F52" s="22">
        <v>0</v>
      </c>
    </row>
    <row r="53" spans="2:6" ht="33.75" customHeight="1" thickBot="1">
      <c r="B53" s="7" t="s">
        <v>81</v>
      </c>
      <c r="C53" s="8" t="s">
        <v>82</v>
      </c>
      <c r="D53" s="9">
        <f>D54</f>
        <v>7756</v>
      </c>
      <c r="E53" s="9">
        <f>E54</f>
        <v>7756</v>
      </c>
      <c r="F53" s="22">
        <f t="shared" si="0"/>
        <v>100</v>
      </c>
    </row>
    <row r="54" spans="2:6" ht="78.75" customHeight="1" thickBot="1">
      <c r="B54" s="10" t="s">
        <v>83</v>
      </c>
      <c r="C54" s="11" t="s">
        <v>84</v>
      </c>
      <c r="D54" s="18">
        <f>D55</f>
        <v>7756</v>
      </c>
      <c r="E54" s="18">
        <f>E55</f>
        <v>7756</v>
      </c>
      <c r="F54" s="22">
        <f t="shared" si="0"/>
        <v>100</v>
      </c>
    </row>
    <row r="55" spans="2:6" ht="48.75" customHeight="1" thickBot="1">
      <c r="B55" s="14" t="s">
        <v>85</v>
      </c>
      <c r="C55" s="6" t="s">
        <v>86</v>
      </c>
      <c r="D55" s="17">
        <f>D56+D57</f>
        <v>7756</v>
      </c>
      <c r="E55" s="17">
        <f>E56+E57</f>
        <v>7756</v>
      </c>
      <c r="F55" s="22">
        <f t="shared" si="0"/>
        <v>100</v>
      </c>
    </row>
    <row r="56" spans="2:6" ht="78" customHeight="1" thickBot="1">
      <c r="B56" s="14" t="s">
        <v>87</v>
      </c>
      <c r="C56" s="6" t="s">
        <v>88</v>
      </c>
      <c r="D56" s="16">
        <v>708</v>
      </c>
      <c r="E56" s="16">
        <v>708</v>
      </c>
      <c r="F56" s="22">
        <f t="shared" si="0"/>
        <v>100</v>
      </c>
    </row>
    <row r="57" spans="2:6" ht="64.5" customHeight="1" thickBot="1">
      <c r="B57" s="14" t="s">
        <v>89</v>
      </c>
      <c r="C57" s="6" t="s">
        <v>90</v>
      </c>
      <c r="D57" s="15">
        <v>7048</v>
      </c>
      <c r="E57" s="15">
        <v>7048</v>
      </c>
      <c r="F57" s="22">
        <f t="shared" si="0"/>
        <v>100</v>
      </c>
    </row>
    <row r="58" spans="2:6" ht="24.75" customHeight="1" thickBot="1">
      <c r="B58" s="7" t="s">
        <v>91</v>
      </c>
      <c r="C58" s="8" t="s">
        <v>92</v>
      </c>
      <c r="D58" s="13">
        <v>0</v>
      </c>
      <c r="E58" s="13">
        <f>E59</f>
        <v>18.8</v>
      </c>
      <c r="F58" s="22">
        <v>0</v>
      </c>
    </row>
    <row r="59" spans="2:6" ht="27" customHeight="1" thickBot="1">
      <c r="B59" s="7" t="s">
        <v>93</v>
      </c>
      <c r="C59" s="8" t="s">
        <v>94</v>
      </c>
      <c r="D59" s="13">
        <v>0</v>
      </c>
      <c r="E59" s="13">
        <f>E60</f>
        <v>18.8</v>
      </c>
      <c r="F59" s="22">
        <v>0</v>
      </c>
    </row>
    <row r="60" spans="2:6" ht="81.75" customHeight="1" thickBot="1">
      <c r="B60" s="7" t="s">
        <v>95</v>
      </c>
      <c r="C60" s="8" t="s">
        <v>96</v>
      </c>
      <c r="D60" s="13">
        <v>0</v>
      </c>
      <c r="E60" s="13">
        <f>E61</f>
        <v>18.8</v>
      </c>
      <c r="F60" s="22">
        <v>0</v>
      </c>
    </row>
    <row r="61" spans="2:6" ht="35.25" customHeight="1" thickBot="1">
      <c r="B61" s="14" t="s">
        <v>97</v>
      </c>
      <c r="C61" s="6" t="s">
        <v>98</v>
      </c>
      <c r="D61" s="19">
        <v>0</v>
      </c>
      <c r="E61" s="19">
        <v>18.8</v>
      </c>
      <c r="F61" s="22">
        <v>0</v>
      </c>
    </row>
    <row r="62" spans="2:6" ht="23.25" customHeight="1" thickBot="1">
      <c r="B62" s="7" t="s">
        <v>99</v>
      </c>
      <c r="C62" s="8" t="s">
        <v>100</v>
      </c>
      <c r="D62" s="9">
        <f>D63+D72</f>
        <v>23336.499999999996</v>
      </c>
      <c r="E62" s="9">
        <f>E63+E72</f>
        <v>23294.199999999997</v>
      </c>
      <c r="F62" s="22">
        <f t="shared" si="0"/>
        <v>99.81873888543697</v>
      </c>
    </row>
    <row r="63" spans="2:6" ht="51" customHeight="1" thickBot="1">
      <c r="B63" s="7" t="s">
        <v>101</v>
      </c>
      <c r="C63" s="8" t="s">
        <v>102</v>
      </c>
      <c r="D63" s="9">
        <f>D64+D69</f>
        <v>23273.399999999998</v>
      </c>
      <c r="E63" s="9">
        <f>E64+E69</f>
        <v>23273.399999999998</v>
      </c>
      <c r="F63" s="22">
        <f t="shared" si="0"/>
        <v>100</v>
      </c>
    </row>
    <row r="64" spans="2:6" ht="49.5" customHeight="1" thickBot="1">
      <c r="B64" s="10" t="s">
        <v>103</v>
      </c>
      <c r="C64" s="11" t="s">
        <v>104</v>
      </c>
      <c r="D64" s="18">
        <f>D65+D67</f>
        <v>22937.6</v>
      </c>
      <c r="E64" s="18">
        <f>E65+E67</f>
        <v>22937.6</v>
      </c>
      <c r="F64" s="22">
        <f t="shared" si="0"/>
        <v>100</v>
      </c>
    </row>
    <row r="65" spans="2:6" ht="60.75" thickBot="1">
      <c r="B65" s="10" t="s">
        <v>105</v>
      </c>
      <c r="C65" s="11" t="s">
        <v>106</v>
      </c>
      <c r="D65" s="18">
        <f>D66</f>
        <v>5732</v>
      </c>
      <c r="E65" s="18">
        <f>E66</f>
        <v>5732</v>
      </c>
      <c r="F65" s="22">
        <f t="shared" si="0"/>
        <v>100</v>
      </c>
    </row>
    <row r="66" spans="2:6" ht="75.75" thickBot="1">
      <c r="B66" s="14" t="s">
        <v>107</v>
      </c>
      <c r="C66" s="6" t="s">
        <v>108</v>
      </c>
      <c r="D66" s="15">
        <v>5732</v>
      </c>
      <c r="E66" s="15">
        <v>5732</v>
      </c>
      <c r="F66" s="22">
        <f t="shared" si="0"/>
        <v>100</v>
      </c>
    </row>
    <row r="67" spans="2:6" ht="16.5" thickBot="1">
      <c r="B67" s="10" t="s">
        <v>109</v>
      </c>
      <c r="C67" s="11" t="s">
        <v>110</v>
      </c>
      <c r="D67" s="18">
        <f>D68</f>
        <v>17205.6</v>
      </c>
      <c r="E67" s="18">
        <f>E68</f>
        <v>17205.6</v>
      </c>
      <c r="F67" s="22">
        <f t="shared" si="0"/>
        <v>100</v>
      </c>
    </row>
    <row r="68" spans="2:6" ht="60.75" thickBot="1">
      <c r="B68" s="14" t="s">
        <v>111</v>
      </c>
      <c r="C68" s="6" t="s">
        <v>112</v>
      </c>
      <c r="D68" s="15">
        <v>17205.6</v>
      </c>
      <c r="E68" s="15">
        <v>17205.6</v>
      </c>
      <c r="F68" s="22">
        <f t="shared" si="0"/>
        <v>100</v>
      </c>
    </row>
    <row r="69" spans="2:6" ht="45.75" thickBot="1">
      <c r="B69" s="10" t="s">
        <v>113</v>
      </c>
      <c r="C69" s="11" t="s">
        <v>114</v>
      </c>
      <c r="D69" s="11">
        <f>D70</f>
        <v>335.8</v>
      </c>
      <c r="E69" s="11">
        <f>E70</f>
        <v>335.8</v>
      </c>
      <c r="F69" s="22">
        <f t="shared" si="0"/>
        <v>100</v>
      </c>
    </row>
    <row r="70" spans="2:6" ht="60.75" thickBot="1">
      <c r="B70" s="10" t="s">
        <v>115</v>
      </c>
      <c r="C70" s="8" t="s">
        <v>116</v>
      </c>
      <c r="D70" s="8">
        <f>D71</f>
        <v>335.8</v>
      </c>
      <c r="E70" s="8">
        <f>E71</f>
        <v>335.8</v>
      </c>
      <c r="F70" s="22">
        <f t="shared" si="0"/>
        <v>100</v>
      </c>
    </row>
    <row r="71" spans="2:6" ht="60.75" thickBot="1">
      <c r="B71" s="14" t="s">
        <v>117</v>
      </c>
      <c r="C71" s="6" t="s">
        <v>118</v>
      </c>
      <c r="D71" s="16">
        <v>335.8</v>
      </c>
      <c r="E71" s="16">
        <v>335.8</v>
      </c>
      <c r="F71" s="22">
        <f t="shared" si="0"/>
        <v>100</v>
      </c>
    </row>
    <row r="72" spans="2:6" ht="32.25" thickBot="1">
      <c r="B72" s="7" t="s">
        <v>119</v>
      </c>
      <c r="C72" s="8" t="s">
        <v>120</v>
      </c>
      <c r="D72" s="12">
        <f>D73</f>
        <v>63.1</v>
      </c>
      <c r="E72" s="12">
        <f>E73</f>
        <v>20.8</v>
      </c>
      <c r="F72" s="22">
        <f t="shared" si="0"/>
        <v>32.9635499207607</v>
      </c>
    </row>
    <row r="73" spans="2:6" ht="30.75" thickBot="1">
      <c r="B73" s="14" t="s">
        <v>121</v>
      </c>
      <c r="C73" s="6" t="s">
        <v>122</v>
      </c>
      <c r="D73" s="21">
        <v>63.1</v>
      </c>
      <c r="E73" s="21">
        <v>20.8</v>
      </c>
      <c r="F73" s="22">
        <f t="shared" si="0"/>
        <v>32.9635499207607</v>
      </c>
    </row>
    <row r="74" spans="2:6" ht="16.5" thickBot="1">
      <c r="B74" s="7" t="s">
        <v>123</v>
      </c>
      <c r="C74" s="8" t="s">
        <v>124</v>
      </c>
      <c r="D74" s="12">
        <f>D62+D58+D53+D47+D36+D33+D22+D19+D14</f>
        <v>85250.3</v>
      </c>
      <c r="E74" s="12">
        <f>E62+E58+E53+E47+E36+E33+E22+E19+E14</f>
        <v>105030.7</v>
      </c>
      <c r="F74" s="22">
        <f>E74/D74*100</f>
        <v>123.20273359741843</v>
      </c>
    </row>
    <row r="75" ht="15.75">
      <c r="B75" s="2"/>
    </row>
    <row r="76" ht="15.75">
      <c r="B76" s="1"/>
    </row>
    <row r="77" ht="15.75">
      <c r="B77" s="1"/>
    </row>
    <row r="78" ht="15.75">
      <c r="B78" s="1"/>
    </row>
    <row r="79" ht="15.75">
      <c r="B79" s="1"/>
    </row>
    <row r="80" ht="15.75">
      <c r="B80" s="1"/>
    </row>
  </sheetData>
  <sheetProtection/>
  <mergeCells count="7">
    <mergeCell ref="B10:F10"/>
    <mergeCell ref="B4:F4"/>
    <mergeCell ref="B5:F5"/>
    <mergeCell ref="B6:F6"/>
    <mergeCell ref="B7:F7"/>
    <mergeCell ref="B8:F8"/>
    <mergeCell ref="B9:F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6"/>
  <sheetViews>
    <sheetView view="pageBreakPreview" zoomScale="60" zoomScalePageLayoutView="0" workbookViewId="0" topLeftCell="A89">
      <selection activeCell="F6" sqref="F6:J6"/>
    </sheetView>
  </sheetViews>
  <sheetFormatPr defaultColWidth="9.140625" defaultRowHeight="15"/>
  <cols>
    <col min="2" max="2" width="50.8515625" style="0" customWidth="1"/>
    <col min="3" max="3" width="9.28125" style="0" customWidth="1"/>
    <col min="4" max="4" width="6.28125" style="0" customWidth="1"/>
    <col min="5" max="5" width="5.421875" style="0" customWidth="1"/>
    <col min="6" max="6" width="15.8515625" style="0" customWidth="1"/>
    <col min="7" max="7" width="5.57421875" style="0" customWidth="1"/>
    <col min="8" max="8" width="12.7109375" style="54" customWidth="1"/>
    <col min="9" max="9" width="11.7109375" style="23" customWidth="1"/>
    <col min="10" max="10" width="15.140625" style="0" customWidth="1"/>
  </cols>
  <sheetData>
    <row r="1" spans="6:10" ht="15.75">
      <c r="F1" s="174" t="s">
        <v>253</v>
      </c>
      <c r="G1" s="174"/>
      <c r="H1" s="174"/>
      <c r="I1" s="174"/>
      <c r="J1" s="174"/>
    </row>
    <row r="2" spans="6:10" ht="15.75">
      <c r="F2" s="174" t="s">
        <v>1</v>
      </c>
      <c r="G2" s="174"/>
      <c r="H2" s="174"/>
      <c r="I2" s="174"/>
      <c r="J2" s="174"/>
    </row>
    <row r="3" spans="6:10" ht="15.75">
      <c r="F3" s="174" t="s">
        <v>250</v>
      </c>
      <c r="G3" s="174"/>
      <c r="H3" s="174"/>
      <c r="I3" s="174"/>
      <c r="J3" s="174"/>
    </row>
    <row r="4" spans="6:10" ht="15.75">
      <c r="F4" s="174" t="s">
        <v>2</v>
      </c>
      <c r="G4" s="174"/>
      <c r="H4" s="174"/>
      <c r="I4" s="174"/>
      <c r="J4" s="174"/>
    </row>
    <row r="5" spans="6:10" ht="15.75">
      <c r="F5" s="174" t="s">
        <v>251</v>
      </c>
      <c r="G5" s="174"/>
      <c r="H5" s="174"/>
      <c r="I5" s="174"/>
      <c r="J5" s="174"/>
    </row>
    <row r="6" spans="6:10" ht="15.75">
      <c r="F6" s="174" t="s">
        <v>313</v>
      </c>
      <c r="G6" s="174"/>
      <c r="H6" s="174"/>
      <c r="I6" s="174"/>
      <c r="J6" s="174"/>
    </row>
    <row r="7" spans="2:10" ht="31.5" customHeight="1">
      <c r="B7" s="175" t="s">
        <v>312</v>
      </c>
      <c r="C7" s="175"/>
      <c r="D7" s="175"/>
      <c r="E7" s="175"/>
      <c r="F7" s="175"/>
      <c r="G7" s="175"/>
      <c r="H7" s="175"/>
      <c r="I7" s="175"/>
      <c r="J7" s="175"/>
    </row>
    <row r="8" spans="2:8" ht="15.75">
      <c r="B8" s="23"/>
      <c r="C8" s="23"/>
      <c r="D8" s="23"/>
      <c r="E8" s="23"/>
      <c r="F8" s="23"/>
      <c r="G8" s="2"/>
      <c r="H8" s="53"/>
    </row>
    <row r="9" spans="2:10" ht="78.75">
      <c r="B9" s="24" t="s">
        <v>131</v>
      </c>
      <c r="C9" s="24" t="s">
        <v>132</v>
      </c>
      <c r="D9" s="24" t="s">
        <v>133</v>
      </c>
      <c r="E9" s="24" t="s">
        <v>134</v>
      </c>
      <c r="F9" s="24" t="s">
        <v>135</v>
      </c>
      <c r="G9" s="24" t="s">
        <v>136</v>
      </c>
      <c r="H9" s="24" t="s">
        <v>5</v>
      </c>
      <c r="I9" s="31" t="s">
        <v>219</v>
      </c>
      <c r="J9" s="31" t="s">
        <v>220</v>
      </c>
    </row>
    <row r="10" spans="2:10" ht="15.75"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5">
        <v>7</v>
      </c>
      <c r="I10" s="32">
        <v>8</v>
      </c>
      <c r="J10" s="32">
        <v>9</v>
      </c>
    </row>
    <row r="11" spans="2:10" s="65" customFormat="1" ht="27" customHeight="1">
      <c r="B11" s="26" t="s">
        <v>137</v>
      </c>
      <c r="C11" s="33">
        <v>900</v>
      </c>
      <c r="D11" s="34" t="s">
        <v>216</v>
      </c>
      <c r="E11" s="34" t="s">
        <v>217</v>
      </c>
      <c r="F11" s="34"/>
      <c r="G11" s="34"/>
      <c r="H11" s="33">
        <v>22386.9</v>
      </c>
      <c r="I11" s="68">
        <v>22383</v>
      </c>
      <c r="J11" s="64">
        <f>I11/H11*100</f>
        <v>99.98257909759725</v>
      </c>
    </row>
    <row r="12" spans="2:10" ht="47.25" customHeight="1">
      <c r="B12" s="27" t="s">
        <v>138</v>
      </c>
      <c r="C12" s="33">
        <v>900</v>
      </c>
      <c r="D12" s="36" t="s">
        <v>216</v>
      </c>
      <c r="E12" s="36" t="s">
        <v>218</v>
      </c>
      <c r="F12" s="36"/>
      <c r="G12" s="36"/>
      <c r="H12" s="40">
        <v>1648.1</v>
      </c>
      <c r="I12" s="35">
        <v>1648.1</v>
      </c>
      <c r="J12" s="35">
        <f aca="true" t="shared" si="0" ref="J12:J57">I12/H12*100</f>
        <v>100</v>
      </c>
    </row>
    <row r="13" spans="2:10" ht="77.25" customHeight="1">
      <c r="B13" s="27" t="s">
        <v>139</v>
      </c>
      <c r="C13" s="37">
        <v>900</v>
      </c>
      <c r="D13" s="36" t="s">
        <v>216</v>
      </c>
      <c r="E13" s="36" t="s">
        <v>218</v>
      </c>
      <c r="F13" s="39" t="s">
        <v>223</v>
      </c>
      <c r="G13" s="36"/>
      <c r="H13" s="40">
        <v>1648.1</v>
      </c>
      <c r="I13" s="45">
        <v>1648.1</v>
      </c>
      <c r="J13" s="35">
        <f t="shared" si="0"/>
        <v>100</v>
      </c>
    </row>
    <row r="14" spans="2:10" ht="18.75" customHeight="1">
      <c r="B14" s="27" t="s">
        <v>140</v>
      </c>
      <c r="C14" s="37">
        <v>900</v>
      </c>
      <c r="D14" s="36" t="s">
        <v>216</v>
      </c>
      <c r="E14" s="36" t="s">
        <v>218</v>
      </c>
      <c r="F14" s="39" t="s">
        <v>224</v>
      </c>
      <c r="G14" s="36"/>
      <c r="H14" s="40">
        <v>1648.1</v>
      </c>
      <c r="I14" s="45">
        <v>1648.1</v>
      </c>
      <c r="J14" s="35">
        <f t="shared" si="0"/>
        <v>100</v>
      </c>
    </row>
    <row r="15" spans="2:10" ht="30.75" customHeight="1">
      <c r="B15" s="27" t="s">
        <v>141</v>
      </c>
      <c r="C15" s="37">
        <v>900</v>
      </c>
      <c r="D15" s="36" t="s">
        <v>216</v>
      </c>
      <c r="E15" s="36" t="s">
        <v>218</v>
      </c>
      <c r="F15" s="39" t="s">
        <v>224</v>
      </c>
      <c r="G15" s="36">
        <v>500</v>
      </c>
      <c r="H15" s="40">
        <v>1648.1</v>
      </c>
      <c r="I15" s="45">
        <v>1648.1</v>
      </c>
      <c r="J15" s="35">
        <f t="shared" si="0"/>
        <v>100</v>
      </c>
    </row>
    <row r="16" spans="2:10" ht="67.5" customHeight="1">
      <c r="B16" s="48" t="s">
        <v>142</v>
      </c>
      <c r="C16" s="51">
        <v>900</v>
      </c>
      <c r="D16" s="50" t="s">
        <v>216</v>
      </c>
      <c r="E16" s="50" t="s">
        <v>221</v>
      </c>
      <c r="F16" s="50"/>
      <c r="G16" s="50"/>
      <c r="H16" s="51">
        <v>144.9</v>
      </c>
      <c r="I16" s="35">
        <v>144.9</v>
      </c>
      <c r="J16" s="35">
        <f t="shared" si="0"/>
        <v>100</v>
      </c>
    </row>
    <row r="17" spans="2:10" ht="78" customHeight="1">
      <c r="B17" s="48" t="s">
        <v>139</v>
      </c>
      <c r="C17" s="37">
        <v>900</v>
      </c>
      <c r="D17" s="50" t="s">
        <v>216</v>
      </c>
      <c r="E17" s="50" t="s">
        <v>221</v>
      </c>
      <c r="F17" s="49" t="s">
        <v>223</v>
      </c>
      <c r="G17" s="36"/>
      <c r="H17" s="40">
        <v>144.9</v>
      </c>
      <c r="I17" s="45">
        <v>144.9</v>
      </c>
      <c r="J17" s="35">
        <f t="shared" si="0"/>
        <v>100</v>
      </c>
    </row>
    <row r="18" spans="2:10" ht="15.75">
      <c r="B18" s="27" t="s">
        <v>143</v>
      </c>
      <c r="C18" s="38">
        <v>900</v>
      </c>
      <c r="D18" s="50" t="s">
        <v>216</v>
      </c>
      <c r="E18" s="50" t="s">
        <v>221</v>
      </c>
      <c r="F18" s="39" t="s">
        <v>225</v>
      </c>
      <c r="G18" s="36"/>
      <c r="H18" s="40">
        <v>144.9</v>
      </c>
      <c r="I18" s="45">
        <v>144.9</v>
      </c>
      <c r="J18" s="35">
        <f t="shared" si="0"/>
        <v>100</v>
      </c>
    </row>
    <row r="19" spans="2:10" ht="33.75" customHeight="1">
      <c r="B19" s="48" t="s">
        <v>141</v>
      </c>
      <c r="C19" s="40">
        <v>900</v>
      </c>
      <c r="D19" s="50" t="s">
        <v>216</v>
      </c>
      <c r="E19" s="50" t="s">
        <v>221</v>
      </c>
      <c r="F19" s="50" t="s">
        <v>225</v>
      </c>
      <c r="G19" s="50">
        <v>500</v>
      </c>
      <c r="H19" s="51">
        <v>144.9</v>
      </c>
      <c r="I19" s="45">
        <v>144.9</v>
      </c>
      <c r="J19" s="35">
        <f t="shared" si="0"/>
        <v>100</v>
      </c>
    </row>
    <row r="20" spans="2:10" ht="66.75" customHeight="1">
      <c r="B20" s="48" t="s">
        <v>144</v>
      </c>
      <c r="C20" s="40">
        <v>900</v>
      </c>
      <c r="D20" s="50" t="s">
        <v>216</v>
      </c>
      <c r="E20" s="50" t="s">
        <v>222</v>
      </c>
      <c r="F20" s="50"/>
      <c r="G20" s="50"/>
      <c r="H20" s="50" t="s">
        <v>227</v>
      </c>
      <c r="I20" s="55">
        <v>20350</v>
      </c>
      <c r="J20" s="56">
        <f t="shared" si="0"/>
        <v>99.9808390529579</v>
      </c>
    </row>
    <row r="21" spans="2:10" ht="77.25" customHeight="1">
      <c r="B21" s="48" t="s">
        <v>139</v>
      </c>
      <c r="C21" s="40">
        <v>900</v>
      </c>
      <c r="D21" s="39" t="s">
        <v>216</v>
      </c>
      <c r="E21" s="50" t="s">
        <v>222</v>
      </c>
      <c r="F21" s="50" t="s">
        <v>223</v>
      </c>
      <c r="G21" s="39"/>
      <c r="H21" s="50">
        <v>20333.9</v>
      </c>
      <c r="I21" s="55">
        <v>20330</v>
      </c>
      <c r="J21" s="56">
        <f t="shared" si="0"/>
        <v>99.98082020664997</v>
      </c>
    </row>
    <row r="22" spans="2:10" ht="15.75">
      <c r="B22" s="27" t="s">
        <v>143</v>
      </c>
      <c r="C22" s="38">
        <v>900</v>
      </c>
      <c r="D22" s="39" t="s">
        <v>216</v>
      </c>
      <c r="E22" s="50" t="s">
        <v>222</v>
      </c>
      <c r="F22" s="39" t="s">
        <v>225</v>
      </c>
      <c r="G22" s="39"/>
      <c r="H22" s="39">
        <v>20333.9</v>
      </c>
      <c r="I22" s="55">
        <v>20330</v>
      </c>
      <c r="J22" s="56">
        <f t="shared" si="0"/>
        <v>99.98082020664997</v>
      </c>
    </row>
    <row r="23" spans="2:10" ht="35.25" customHeight="1">
      <c r="B23" s="48" t="s">
        <v>141</v>
      </c>
      <c r="C23" s="40">
        <v>900</v>
      </c>
      <c r="D23" s="39" t="s">
        <v>216</v>
      </c>
      <c r="E23" s="50" t="s">
        <v>222</v>
      </c>
      <c r="F23" s="49" t="s">
        <v>225</v>
      </c>
      <c r="G23" s="49">
        <v>500</v>
      </c>
      <c r="H23" s="49">
        <v>20333.9</v>
      </c>
      <c r="I23" s="55">
        <v>20330</v>
      </c>
      <c r="J23" s="56">
        <f t="shared" si="0"/>
        <v>99.98082020664997</v>
      </c>
    </row>
    <row r="24" spans="2:10" ht="24.75" customHeight="1">
      <c r="B24" s="48" t="s">
        <v>145</v>
      </c>
      <c r="C24" s="40">
        <v>900</v>
      </c>
      <c r="D24" s="39" t="s">
        <v>216</v>
      </c>
      <c r="E24" s="50" t="s">
        <v>222</v>
      </c>
      <c r="F24" s="49">
        <v>5210000</v>
      </c>
      <c r="G24" s="49"/>
      <c r="H24" s="49">
        <v>20</v>
      </c>
      <c r="I24" s="35">
        <v>20</v>
      </c>
      <c r="J24" s="35">
        <f t="shared" si="0"/>
        <v>100</v>
      </c>
    </row>
    <row r="25" spans="2:10" ht="68.25" customHeight="1">
      <c r="B25" s="48" t="s">
        <v>146</v>
      </c>
      <c r="C25" s="40">
        <v>900</v>
      </c>
      <c r="D25" s="39" t="s">
        <v>216</v>
      </c>
      <c r="E25" s="50" t="s">
        <v>222</v>
      </c>
      <c r="F25" s="49">
        <v>5210600</v>
      </c>
      <c r="G25" s="49" t="s">
        <v>228</v>
      </c>
      <c r="H25" s="49">
        <v>20</v>
      </c>
      <c r="I25" s="35">
        <v>20</v>
      </c>
      <c r="J25" s="35">
        <f t="shared" si="0"/>
        <v>100</v>
      </c>
    </row>
    <row r="26" spans="2:10" ht="15.75">
      <c r="B26" s="27" t="s">
        <v>147</v>
      </c>
      <c r="C26" s="38">
        <v>900</v>
      </c>
      <c r="D26" s="39" t="s">
        <v>216</v>
      </c>
      <c r="E26" s="50" t="s">
        <v>222</v>
      </c>
      <c r="F26" s="39">
        <v>5210600</v>
      </c>
      <c r="G26" s="39" t="s">
        <v>228</v>
      </c>
      <c r="H26" s="39">
        <v>20</v>
      </c>
      <c r="I26" s="35">
        <v>20</v>
      </c>
      <c r="J26" s="35">
        <f t="shared" si="0"/>
        <v>100</v>
      </c>
    </row>
    <row r="27" spans="2:10" ht="15.75" hidden="1">
      <c r="B27" s="28" t="s">
        <v>148</v>
      </c>
      <c r="C27" s="37">
        <v>900</v>
      </c>
      <c r="D27" s="39" t="s">
        <v>216</v>
      </c>
      <c r="E27" s="39">
        <v>11</v>
      </c>
      <c r="F27" s="39"/>
      <c r="G27" s="44"/>
      <c r="H27" s="44">
        <v>0</v>
      </c>
      <c r="I27" s="35">
        <v>0</v>
      </c>
      <c r="J27" s="35"/>
    </row>
    <row r="28" spans="2:10" ht="15.75" hidden="1">
      <c r="B28" s="28" t="s">
        <v>149</v>
      </c>
      <c r="C28" s="37">
        <v>900</v>
      </c>
      <c r="D28" s="39" t="s">
        <v>216</v>
      </c>
      <c r="E28" s="39">
        <v>11</v>
      </c>
      <c r="F28" s="39" t="s">
        <v>226</v>
      </c>
      <c r="G28" s="44"/>
      <c r="H28" s="44">
        <v>0</v>
      </c>
      <c r="I28" s="35"/>
      <c r="J28" s="35"/>
    </row>
    <row r="29" spans="2:10" ht="15.75" hidden="1">
      <c r="B29" s="28" t="s">
        <v>150</v>
      </c>
      <c r="C29" s="37">
        <v>900</v>
      </c>
      <c r="D29" s="39" t="s">
        <v>216</v>
      </c>
      <c r="E29" s="39">
        <v>11</v>
      </c>
      <c r="F29" s="39">
        <v>700500</v>
      </c>
      <c r="G29" s="44">
        <v>13</v>
      </c>
      <c r="H29" s="44">
        <v>0</v>
      </c>
      <c r="I29" s="35"/>
      <c r="J29" s="35"/>
    </row>
    <row r="30" spans="2:10" ht="15.75">
      <c r="B30" s="28" t="s">
        <v>151</v>
      </c>
      <c r="C30" s="37">
        <v>900</v>
      </c>
      <c r="D30" s="39" t="s">
        <v>216</v>
      </c>
      <c r="E30" s="39">
        <v>13</v>
      </c>
      <c r="F30" s="39"/>
      <c r="G30" s="44"/>
      <c r="H30" s="44">
        <v>240</v>
      </c>
      <c r="I30" s="35">
        <v>240</v>
      </c>
      <c r="J30" s="35">
        <f t="shared" si="0"/>
        <v>100</v>
      </c>
    </row>
    <row r="31" spans="2:10" ht="48" customHeight="1">
      <c r="B31" s="27" t="s">
        <v>152</v>
      </c>
      <c r="C31" s="37">
        <v>900</v>
      </c>
      <c r="D31" s="39" t="s">
        <v>216</v>
      </c>
      <c r="E31" s="39">
        <v>13</v>
      </c>
      <c r="F31" s="39" t="s">
        <v>229</v>
      </c>
      <c r="G31" s="44"/>
      <c r="H31" s="44">
        <v>150</v>
      </c>
      <c r="I31" s="35">
        <v>150</v>
      </c>
      <c r="J31" s="35">
        <f t="shared" si="0"/>
        <v>100</v>
      </c>
    </row>
    <row r="32" spans="2:10" ht="30.75">
      <c r="B32" s="27" t="s">
        <v>141</v>
      </c>
      <c r="C32" s="37">
        <v>900</v>
      </c>
      <c r="D32" s="39" t="s">
        <v>216</v>
      </c>
      <c r="E32" s="39">
        <v>13</v>
      </c>
      <c r="F32" s="39" t="s">
        <v>229</v>
      </c>
      <c r="G32" s="44">
        <v>500</v>
      </c>
      <c r="H32" s="44">
        <v>150</v>
      </c>
      <c r="I32" s="35">
        <v>150</v>
      </c>
      <c r="J32" s="35">
        <f t="shared" si="0"/>
        <v>100</v>
      </c>
    </row>
    <row r="33" spans="2:10" ht="49.5" customHeight="1">
      <c r="B33" s="27" t="s">
        <v>153</v>
      </c>
      <c r="C33" s="37">
        <v>900</v>
      </c>
      <c r="D33" s="39" t="s">
        <v>216</v>
      </c>
      <c r="E33" s="39">
        <v>13</v>
      </c>
      <c r="F33" s="39" t="s">
        <v>230</v>
      </c>
      <c r="G33" s="44"/>
      <c r="H33" s="44">
        <v>90</v>
      </c>
      <c r="I33" s="35">
        <v>90</v>
      </c>
      <c r="J33" s="35">
        <f t="shared" si="0"/>
        <v>100</v>
      </c>
    </row>
    <row r="34" spans="2:10" ht="51.75" customHeight="1">
      <c r="B34" s="27" t="s">
        <v>154</v>
      </c>
      <c r="C34" s="37">
        <v>900</v>
      </c>
      <c r="D34" s="39" t="s">
        <v>216</v>
      </c>
      <c r="E34" s="39">
        <v>13</v>
      </c>
      <c r="F34" s="39" t="s">
        <v>231</v>
      </c>
      <c r="G34" s="44"/>
      <c r="H34" s="44">
        <v>90</v>
      </c>
      <c r="I34" s="35">
        <v>90</v>
      </c>
      <c r="J34" s="35">
        <f t="shared" si="0"/>
        <v>100</v>
      </c>
    </row>
    <row r="35" spans="2:10" ht="30.75">
      <c r="B35" s="27" t="s">
        <v>141</v>
      </c>
      <c r="C35" s="37">
        <v>900</v>
      </c>
      <c r="D35" s="39" t="s">
        <v>216</v>
      </c>
      <c r="E35" s="39">
        <v>13</v>
      </c>
      <c r="F35" s="39" t="s">
        <v>231</v>
      </c>
      <c r="G35" s="44">
        <v>500</v>
      </c>
      <c r="H35" s="44">
        <v>90</v>
      </c>
      <c r="I35" s="35">
        <v>90</v>
      </c>
      <c r="J35" s="35">
        <f t="shared" si="0"/>
        <v>100</v>
      </c>
    </row>
    <row r="36" spans="2:10" s="65" customFormat="1" ht="15.75">
      <c r="B36" s="26" t="s">
        <v>155</v>
      </c>
      <c r="C36" s="33">
        <v>900</v>
      </c>
      <c r="D36" s="34" t="s">
        <v>218</v>
      </c>
      <c r="E36" s="34" t="s">
        <v>217</v>
      </c>
      <c r="F36" s="34"/>
      <c r="G36" s="42"/>
      <c r="H36" s="42">
        <v>683</v>
      </c>
      <c r="I36" s="43">
        <v>681.5</v>
      </c>
      <c r="J36" s="64">
        <f t="shared" si="0"/>
        <v>99.78038067349927</v>
      </c>
    </row>
    <row r="37" spans="2:10" ht="17.25" customHeight="1">
      <c r="B37" s="27" t="s">
        <v>156</v>
      </c>
      <c r="C37" s="37">
        <v>900</v>
      </c>
      <c r="D37" s="39" t="s">
        <v>218</v>
      </c>
      <c r="E37" s="39" t="s">
        <v>221</v>
      </c>
      <c r="F37" s="39"/>
      <c r="G37" s="44"/>
      <c r="H37" s="44">
        <v>683</v>
      </c>
      <c r="I37" s="35">
        <v>681.5</v>
      </c>
      <c r="J37" s="56">
        <f t="shared" si="0"/>
        <v>99.78038067349927</v>
      </c>
    </row>
    <row r="38" spans="2:10" ht="30.75">
      <c r="B38" s="27" t="s">
        <v>157</v>
      </c>
      <c r="C38" s="37">
        <v>900</v>
      </c>
      <c r="D38" s="39" t="s">
        <v>218</v>
      </c>
      <c r="E38" s="39" t="s">
        <v>221</v>
      </c>
      <c r="F38" s="39" t="s">
        <v>232</v>
      </c>
      <c r="G38" s="44"/>
      <c r="H38" s="44">
        <v>683</v>
      </c>
      <c r="I38" s="45">
        <v>681.5</v>
      </c>
      <c r="J38" s="56">
        <f t="shared" si="0"/>
        <v>99.78038067349927</v>
      </c>
    </row>
    <row r="39" spans="2:10" ht="46.5" customHeight="1">
      <c r="B39" s="27" t="s">
        <v>158</v>
      </c>
      <c r="C39" s="37">
        <v>900</v>
      </c>
      <c r="D39" s="39" t="s">
        <v>218</v>
      </c>
      <c r="E39" s="39" t="s">
        <v>221</v>
      </c>
      <c r="F39" s="39" t="s">
        <v>233</v>
      </c>
      <c r="G39" s="44"/>
      <c r="H39" s="44">
        <v>683</v>
      </c>
      <c r="I39" s="45">
        <v>681.5</v>
      </c>
      <c r="J39" s="56">
        <f t="shared" si="0"/>
        <v>99.78038067349927</v>
      </c>
    </row>
    <row r="40" spans="2:10" ht="30.75">
      <c r="B40" s="27" t="s">
        <v>141</v>
      </c>
      <c r="C40" s="37">
        <v>900</v>
      </c>
      <c r="D40" s="39" t="s">
        <v>218</v>
      </c>
      <c r="E40" s="39" t="s">
        <v>221</v>
      </c>
      <c r="F40" s="39" t="s">
        <v>233</v>
      </c>
      <c r="G40" s="44">
        <v>500</v>
      </c>
      <c r="H40" s="44">
        <v>683</v>
      </c>
      <c r="I40" s="45">
        <v>681.5</v>
      </c>
      <c r="J40" s="56">
        <f t="shared" si="0"/>
        <v>99.78038067349927</v>
      </c>
    </row>
    <row r="41" spans="2:10" s="65" customFormat="1" ht="40.5" customHeight="1">
      <c r="B41" s="26" t="s">
        <v>159</v>
      </c>
      <c r="C41" s="33">
        <v>900</v>
      </c>
      <c r="D41" s="34" t="s">
        <v>221</v>
      </c>
      <c r="E41" s="34" t="s">
        <v>217</v>
      </c>
      <c r="F41" s="34"/>
      <c r="G41" s="42"/>
      <c r="H41" s="42" t="s">
        <v>247</v>
      </c>
      <c r="I41" s="43">
        <f>I45+I54</f>
        <v>315.29999999999995</v>
      </c>
      <c r="J41" s="64">
        <f t="shared" si="0"/>
        <v>83.17066737008703</v>
      </c>
    </row>
    <row r="42" spans="2:10" ht="15.75">
      <c r="B42" s="27" t="s">
        <v>160</v>
      </c>
      <c r="C42" s="37">
        <v>900</v>
      </c>
      <c r="D42" s="39" t="s">
        <v>221</v>
      </c>
      <c r="E42" s="39" t="s">
        <v>218</v>
      </c>
      <c r="F42" s="39"/>
      <c r="G42" s="42"/>
      <c r="H42" s="44">
        <v>63.1</v>
      </c>
      <c r="I42" s="35">
        <v>0</v>
      </c>
      <c r="J42" s="35">
        <f t="shared" si="0"/>
        <v>0</v>
      </c>
    </row>
    <row r="43" spans="2:10" ht="30.75">
      <c r="B43" s="27" t="s">
        <v>161</v>
      </c>
      <c r="C43" s="37">
        <v>900</v>
      </c>
      <c r="D43" s="39" t="s">
        <v>221</v>
      </c>
      <c r="E43" s="39" t="s">
        <v>218</v>
      </c>
      <c r="F43" s="39">
        <v>7950000</v>
      </c>
      <c r="G43" s="42"/>
      <c r="H43" s="44">
        <v>63.1</v>
      </c>
      <c r="I43" s="35">
        <v>0</v>
      </c>
      <c r="J43" s="35">
        <f t="shared" si="0"/>
        <v>0</v>
      </c>
    </row>
    <row r="44" spans="2:10" ht="30.75">
      <c r="B44" s="27" t="s">
        <v>141</v>
      </c>
      <c r="C44" s="37">
        <v>900</v>
      </c>
      <c r="D44" s="39" t="s">
        <v>221</v>
      </c>
      <c r="E44" s="39" t="s">
        <v>218</v>
      </c>
      <c r="F44" s="39">
        <v>7950000</v>
      </c>
      <c r="G44" s="44">
        <v>500</v>
      </c>
      <c r="H44" s="44">
        <v>63.1</v>
      </c>
      <c r="I44" s="35">
        <v>0</v>
      </c>
      <c r="J44" s="35">
        <f t="shared" si="0"/>
        <v>0</v>
      </c>
    </row>
    <row r="45" spans="2:10" ht="15.75">
      <c r="B45" s="28" t="s">
        <v>162</v>
      </c>
      <c r="C45" s="37">
        <v>900</v>
      </c>
      <c r="D45" s="39" t="s">
        <v>221</v>
      </c>
      <c r="E45" s="39" t="s">
        <v>234</v>
      </c>
      <c r="F45" s="39"/>
      <c r="G45" s="44"/>
      <c r="H45" s="44">
        <v>166.5</v>
      </c>
      <c r="I45" s="35">
        <v>166.1</v>
      </c>
      <c r="J45" s="56">
        <f t="shared" si="0"/>
        <v>99.75975975975976</v>
      </c>
    </row>
    <row r="46" spans="2:10" ht="49.5" customHeight="1">
      <c r="B46" s="27" t="s">
        <v>163</v>
      </c>
      <c r="C46" s="37">
        <v>900</v>
      </c>
      <c r="D46" s="39" t="s">
        <v>221</v>
      </c>
      <c r="E46" s="39" t="s">
        <v>234</v>
      </c>
      <c r="F46" s="39">
        <v>2180000</v>
      </c>
      <c r="G46" s="44"/>
      <c r="H46" s="44">
        <v>68</v>
      </c>
      <c r="I46" s="45">
        <v>67.6</v>
      </c>
      <c r="J46" s="56">
        <f t="shared" si="0"/>
        <v>99.41176470588235</v>
      </c>
    </row>
    <row r="47" spans="2:10" ht="53.25" customHeight="1">
      <c r="B47" s="48" t="s">
        <v>164</v>
      </c>
      <c r="C47" s="48">
        <v>900</v>
      </c>
      <c r="D47" s="39" t="s">
        <v>221</v>
      </c>
      <c r="E47" s="39" t="s">
        <v>234</v>
      </c>
      <c r="F47" s="49">
        <v>2180101</v>
      </c>
      <c r="G47" s="52"/>
      <c r="H47" s="52">
        <v>68</v>
      </c>
      <c r="I47" s="45">
        <v>67.6</v>
      </c>
      <c r="J47" s="56">
        <f t="shared" si="0"/>
        <v>99.41176470588235</v>
      </c>
    </row>
    <row r="48" spans="2:10" ht="30.75">
      <c r="B48" s="27" t="s">
        <v>141</v>
      </c>
      <c r="C48" s="37">
        <v>900</v>
      </c>
      <c r="D48" s="39" t="s">
        <v>221</v>
      </c>
      <c r="E48" s="39" t="s">
        <v>234</v>
      </c>
      <c r="F48" s="39">
        <v>2180101</v>
      </c>
      <c r="G48" s="44">
        <v>500</v>
      </c>
      <c r="H48" s="44">
        <v>68</v>
      </c>
      <c r="I48" s="35">
        <v>67.6</v>
      </c>
      <c r="J48" s="56">
        <f t="shared" si="0"/>
        <v>99.41176470588235</v>
      </c>
    </row>
    <row r="49" spans="2:10" ht="31.5" customHeight="1" hidden="1">
      <c r="B49" s="27" t="s">
        <v>165</v>
      </c>
      <c r="C49" s="37">
        <v>900</v>
      </c>
      <c r="D49" s="39" t="s">
        <v>221</v>
      </c>
      <c r="E49" s="39" t="s">
        <v>234</v>
      </c>
      <c r="F49" s="39">
        <v>2180102</v>
      </c>
      <c r="G49" s="44"/>
      <c r="H49" s="44">
        <v>0</v>
      </c>
      <c r="I49" s="35"/>
      <c r="J49" s="35"/>
    </row>
    <row r="50" spans="2:10" ht="30.75" hidden="1">
      <c r="B50" s="27" t="s">
        <v>141</v>
      </c>
      <c r="C50" s="37">
        <v>900</v>
      </c>
      <c r="D50" s="39" t="s">
        <v>221</v>
      </c>
      <c r="E50" s="39" t="s">
        <v>234</v>
      </c>
      <c r="F50" s="39">
        <v>2180102</v>
      </c>
      <c r="G50" s="44">
        <v>500</v>
      </c>
      <c r="H50" s="44">
        <v>0</v>
      </c>
      <c r="I50" s="35"/>
      <c r="J50" s="35"/>
    </row>
    <row r="51" spans="2:10" ht="20.25" customHeight="1">
      <c r="B51" s="27" t="s">
        <v>166</v>
      </c>
      <c r="C51" s="37">
        <v>900</v>
      </c>
      <c r="D51" s="39" t="s">
        <v>221</v>
      </c>
      <c r="E51" s="39" t="s">
        <v>234</v>
      </c>
      <c r="F51" s="39">
        <v>2190000</v>
      </c>
      <c r="G51" s="44"/>
      <c r="H51" s="44">
        <v>98.5</v>
      </c>
      <c r="I51" s="35">
        <v>98.5</v>
      </c>
      <c r="J51" s="35">
        <f t="shared" si="0"/>
        <v>100</v>
      </c>
    </row>
    <row r="52" spans="2:10" ht="45.75" customHeight="1">
      <c r="B52" s="27" t="s">
        <v>167</v>
      </c>
      <c r="C52" s="37">
        <v>900</v>
      </c>
      <c r="D52" s="39" t="s">
        <v>221</v>
      </c>
      <c r="E52" s="39" t="s">
        <v>234</v>
      </c>
      <c r="F52" s="39">
        <v>2190100</v>
      </c>
      <c r="G52" s="44"/>
      <c r="H52" s="44">
        <v>98.5</v>
      </c>
      <c r="I52" s="45">
        <v>98.5</v>
      </c>
      <c r="J52" s="35">
        <f t="shared" si="0"/>
        <v>100</v>
      </c>
    </row>
    <row r="53" spans="2:10" ht="30.75">
      <c r="B53" s="27" t="s">
        <v>141</v>
      </c>
      <c r="C53" s="37">
        <v>900</v>
      </c>
      <c r="D53" s="39" t="s">
        <v>221</v>
      </c>
      <c r="E53" s="39" t="s">
        <v>234</v>
      </c>
      <c r="F53" s="39">
        <v>2190100</v>
      </c>
      <c r="G53" s="44">
        <v>500</v>
      </c>
      <c r="H53" s="44">
        <v>98.5</v>
      </c>
      <c r="I53" s="45">
        <v>98.5</v>
      </c>
      <c r="J53" s="35">
        <f t="shared" si="0"/>
        <v>100</v>
      </c>
    </row>
    <row r="54" spans="2:10" ht="45" customHeight="1">
      <c r="B54" s="27" t="s">
        <v>168</v>
      </c>
      <c r="C54" s="37">
        <v>900</v>
      </c>
      <c r="D54" s="39" t="s">
        <v>221</v>
      </c>
      <c r="E54" s="39">
        <v>14</v>
      </c>
      <c r="F54" s="39"/>
      <c r="G54" s="44"/>
      <c r="H54" s="44" t="s">
        <v>235</v>
      </c>
      <c r="I54" s="35">
        <v>149.2</v>
      </c>
      <c r="J54" s="56">
        <f t="shared" si="0"/>
        <v>99.86613119143239</v>
      </c>
    </row>
    <row r="55" spans="2:10" ht="51.75" customHeight="1">
      <c r="B55" s="27" t="s">
        <v>169</v>
      </c>
      <c r="C55" s="37">
        <v>900</v>
      </c>
      <c r="D55" s="39" t="s">
        <v>221</v>
      </c>
      <c r="E55" s="39">
        <v>14</v>
      </c>
      <c r="F55" s="39">
        <v>2470000</v>
      </c>
      <c r="G55" s="44"/>
      <c r="H55" s="44" t="s">
        <v>235</v>
      </c>
      <c r="I55" s="44" t="s">
        <v>235</v>
      </c>
      <c r="J55" s="35">
        <f t="shared" si="0"/>
        <v>100</v>
      </c>
    </row>
    <row r="56" spans="2:10" ht="30.75">
      <c r="B56" s="27" t="s">
        <v>141</v>
      </c>
      <c r="C56" s="37">
        <v>900</v>
      </c>
      <c r="D56" s="39" t="s">
        <v>221</v>
      </c>
      <c r="E56" s="39">
        <v>14</v>
      </c>
      <c r="F56" s="39">
        <v>2470000</v>
      </c>
      <c r="G56" s="44">
        <v>500</v>
      </c>
      <c r="H56" s="44" t="s">
        <v>235</v>
      </c>
      <c r="I56" s="44" t="s">
        <v>235</v>
      </c>
      <c r="J56" s="35">
        <f t="shared" si="0"/>
        <v>100</v>
      </c>
    </row>
    <row r="57" spans="2:10" s="65" customFormat="1" ht="25.5" customHeight="1">
      <c r="B57" s="26" t="s">
        <v>170</v>
      </c>
      <c r="C57" s="33">
        <v>900</v>
      </c>
      <c r="D57" s="34" t="s">
        <v>222</v>
      </c>
      <c r="E57" s="34" t="s">
        <v>217</v>
      </c>
      <c r="F57" s="34"/>
      <c r="G57" s="42"/>
      <c r="H57" s="42" t="s">
        <v>248</v>
      </c>
      <c r="I57" s="68">
        <f>I62+I68</f>
        <v>4313</v>
      </c>
      <c r="J57" s="64">
        <f t="shared" si="0"/>
        <v>49.500177893057575</v>
      </c>
    </row>
    <row r="58" spans="2:10" ht="15.75" hidden="1">
      <c r="B58" s="29" t="s">
        <v>171</v>
      </c>
      <c r="C58" s="37">
        <v>900</v>
      </c>
      <c r="D58" s="39">
        <v>4</v>
      </c>
      <c r="E58" s="46">
        <v>7</v>
      </c>
      <c r="F58" s="46"/>
      <c r="G58" s="47"/>
      <c r="H58" s="44">
        <v>0</v>
      </c>
      <c r="I58" s="35"/>
      <c r="J58" s="35"/>
    </row>
    <row r="59" spans="2:10" ht="17.25" customHeight="1" hidden="1">
      <c r="B59" s="27" t="s">
        <v>172</v>
      </c>
      <c r="C59" s="37">
        <v>900</v>
      </c>
      <c r="D59" s="39">
        <v>4</v>
      </c>
      <c r="E59" s="39">
        <v>7</v>
      </c>
      <c r="F59" s="39">
        <v>292000</v>
      </c>
      <c r="G59" s="44"/>
      <c r="H59" s="44">
        <v>0</v>
      </c>
      <c r="I59" s="35"/>
      <c r="J59" s="35"/>
    </row>
    <row r="60" spans="2:10" ht="39" customHeight="1" hidden="1">
      <c r="B60" s="48" t="s">
        <v>173</v>
      </c>
      <c r="C60" s="48">
        <v>900</v>
      </c>
      <c r="D60" s="49">
        <v>4</v>
      </c>
      <c r="E60" s="49">
        <v>7</v>
      </c>
      <c r="F60" s="49">
        <v>292000</v>
      </c>
      <c r="G60" s="52"/>
      <c r="H60" s="52">
        <v>0</v>
      </c>
      <c r="I60" s="35"/>
      <c r="J60" s="35"/>
    </row>
    <row r="61" spans="2:10" ht="30.75" hidden="1">
      <c r="B61" s="27" t="s">
        <v>141</v>
      </c>
      <c r="C61" s="38">
        <v>900</v>
      </c>
      <c r="D61" s="39">
        <v>4</v>
      </c>
      <c r="E61" s="39">
        <v>7</v>
      </c>
      <c r="F61" s="39">
        <v>292000</v>
      </c>
      <c r="G61" s="44">
        <v>500</v>
      </c>
      <c r="H61" s="44">
        <v>0</v>
      </c>
      <c r="I61" s="35"/>
      <c r="J61" s="35"/>
    </row>
    <row r="62" spans="2:10" ht="18.75" customHeight="1">
      <c r="B62" s="27" t="s">
        <v>174</v>
      </c>
      <c r="C62" s="38">
        <v>900</v>
      </c>
      <c r="D62" s="39" t="s">
        <v>222</v>
      </c>
      <c r="E62" s="39" t="s">
        <v>234</v>
      </c>
      <c r="F62" s="39"/>
      <c r="G62" s="44"/>
      <c r="H62" s="44">
        <v>8562</v>
      </c>
      <c r="I62" s="35">
        <v>4161.9</v>
      </c>
      <c r="J62" s="56">
        <f aca="true" t="shared" si="1" ref="J62:J103">I62/H62*100</f>
        <v>48.608969866853535</v>
      </c>
    </row>
    <row r="63" spans="2:10" ht="15.75">
      <c r="B63" s="27" t="s">
        <v>175</v>
      </c>
      <c r="C63" s="38">
        <v>900</v>
      </c>
      <c r="D63" s="39" t="s">
        <v>222</v>
      </c>
      <c r="E63" s="39" t="s">
        <v>234</v>
      </c>
      <c r="F63" s="39">
        <v>3150000</v>
      </c>
      <c r="G63" s="44"/>
      <c r="H63" s="44">
        <v>8562</v>
      </c>
      <c r="I63" s="45">
        <v>4161.9</v>
      </c>
      <c r="J63" s="56">
        <f t="shared" si="1"/>
        <v>48.608969866853535</v>
      </c>
    </row>
    <row r="64" spans="2:10" ht="30.75">
      <c r="B64" s="27" t="s">
        <v>176</v>
      </c>
      <c r="C64" s="38">
        <v>900</v>
      </c>
      <c r="D64" s="39" t="s">
        <v>222</v>
      </c>
      <c r="E64" s="39" t="s">
        <v>234</v>
      </c>
      <c r="F64" s="39">
        <v>3150100</v>
      </c>
      <c r="G64" s="44"/>
      <c r="H64" s="44">
        <v>8562</v>
      </c>
      <c r="I64" s="45">
        <v>4161.9</v>
      </c>
      <c r="J64" s="56">
        <f t="shared" si="1"/>
        <v>48.608969866853535</v>
      </c>
    </row>
    <row r="65" spans="2:10" ht="45" customHeight="1">
      <c r="B65" s="48" t="s">
        <v>177</v>
      </c>
      <c r="C65" s="40">
        <v>900</v>
      </c>
      <c r="D65" s="39" t="s">
        <v>222</v>
      </c>
      <c r="E65" s="39" t="s">
        <v>234</v>
      </c>
      <c r="F65" s="49">
        <v>3150106</v>
      </c>
      <c r="G65" s="52"/>
      <c r="H65" s="52">
        <v>8562</v>
      </c>
      <c r="I65" s="45">
        <v>4161.9</v>
      </c>
      <c r="J65" s="56">
        <f t="shared" si="1"/>
        <v>48.608969866853535</v>
      </c>
    </row>
    <row r="66" spans="2:10" ht="15.75">
      <c r="B66" s="27" t="s">
        <v>178</v>
      </c>
      <c r="C66" s="38">
        <v>900</v>
      </c>
      <c r="D66" s="39" t="s">
        <v>222</v>
      </c>
      <c r="E66" s="39" t="s">
        <v>234</v>
      </c>
      <c r="F66" s="39">
        <v>3150106</v>
      </c>
      <c r="G66" s="44">
        <v>365</v>
      </c>
      <c r="H66" s="44">
        <v>1162</v>
      </c>
      <c r="I66" s="35">
        <v>674.6</v>
      </c>
      <c r="J66" s="56">
        <f t="shared" si="1"/>
        <v>58.05507745266782</v>
      </c>
    </row>
    <row r="67" spans="2:10" ht="39" customHeight="1">
      <c r="B67" s="48" t="s">
        <v>179</v>
      </c>
      <c r="C67" s="40">
        <v>900</v>
      </c>
      <c r="D67" s="39" t="s">
        <v>222</v>
      </c>
      <c r="E67" s="39" t="s">
        <v>234</v>
      </c>
      <c r="F67" s="49">
        <v>3150106</v>
      </c>
      <c r="G67" s="52">
        <v>365</v>
      </c>
      <c r="H67" s="52">
        <v>7400</v>
      </c>
      <c r="I67" s="35">
        <v>3487.3</v>
      </c>
      <c r="J67" s="56">
        <f t="shared" si="1"/>
        <v>47.12567567567568</v>
      </c>
    </row>
    <row r="68" spans="2:10" ht="30.75">
      <c r="B68" s="27" t="s">
        <v>180</v>
      </c>
      <c r="C68" s="38">
        <v>900</v>
      </c>
      <c r="D68" s="39" t="s">
        <v>222</v>
      </c>
      <c r="E68" s="39">
        <v>12</v>
      </c>
      <c r="F68" s="39"/>
      <c r="G68" s="44"/>
      <c r="H68" s="44" t="s">
        <v>237</v>
      </c>
      <c r="I68" s="35">
        <v>151.1</v>
      </c>
      <c r="J68" s="55">
        <f t="shared" si="1"/>
        <v>100</v>
      </c>
    </row>
    <row r="69" spans="2:10" ht="36" customHeight="1">
      <c r="B69" s="48" t="s">
        <v>181</v>
      </c>
      <c r="C69" s="40">
        <v>900</v>
      </c>
      <c r="D69" s="39" t="s">
        <v>222</v>
      </c>
      <c r="E69" s="49">
        <v>12</v>
      </c>
      <c r="F69" s="49">
        <v>3380000</v>
      </c>
      <c r="G69" s="52"/>
      <c r="H69" s="44" t="s">
        <v>237</v>
      </c>
      <c r="I69" s="44" t="s">
        <v>237</v>
      </c>
      <c r="J69" s="55">
        <f t="shared" si="1"/>
        <v>100</v>
      </c>
    </row>
    <row r="70" spans="2:10" ht="43.5" customHeight="1">
      <c r="B70" s="48" t="s">
        <v>182</v>
      </c>
      <c r="C70" s="40">
        <v>900</v>
      </c>
      <c r="D70" s="39" t="s">
        <v>222</v>
      </c>
      <c r="E70" s="49">
        <v>12</v>
      </c>
      <c r="F70" s="49">
        <v>3380000</v>
      </c>
      <c r="G70" s="52"/>
      <c r="H70" s="44" t="s">
        <v>237</v>
      </c>
      <c r="I70" s="44" t="s">
        <v>237</v>
      </c>
      <c r="J70" s="55">
        <f t="shared" si="1"/>
        <v>100</v>
      </c>
    </row>
    <row r="71" spans="2:10" ht="42" customHeight="1">
      <c r="B71" s="48" t="s">
        <v>141</v>
      </c>
      <c r="C71" s="40">
        <v>900</v>
      </c>
      <c r="D71" s="39" t="s">
        <v>222</v>
      </c>
      <c r="E71" s="49">
        <v>12</v>
      </c>
      <c r="F71" s="49">
        <v>3380000</v>
      </c>
      <c r="G71" s="52">
        <v>500</v>
      </c>
      <c r="H71" s="44" t="s">
        <v>237</v>
      </c>
      <c r="I71" s="44" t="s">
        <v>237</v>
      </c>
      <c r="J71" s="55">
        <f t="shared" si="1"/>
        <v>100</v>
      </c>
    </row>
    <row r="72" spans="2:10" s="67" customFormat="1" ht="31.5">
      <c r="B72" s="26" t="s">
        <v>183</v>
      </c>
      <c r="C72" s="33">
        <v>900</v>
      </c>
      <c r="D72" s="34" t="s">
        <v>236</v>
      </c>
      <c r="E72" s="34" t="s">
        <v>217</v>
      </c>
      <c r="F72" s="34"/>
      <c r="G72" s="42"/>
      <c r="H72" s="42" t="s">
        <v>246</v>
      </c>
      <c r="I72" s="43">
        <f>I73+I78+I82</f>
        <v>49355.4</v>
      </c>
      <c r="J72" s="64">
        <f t="shared" si="1"/>
        <v>96.54736660902496</v>
      </c>
    </row>
    <row r="73" spans="2:10" ht="15.75">
      <c r="B73" s="28" t="s">
        <v>184</v>
      </c>
      <c r="C73" s="38">
        <v>900</v>
      </c>
      <c r="D73" s="39" t="s">
        <v>236</v>
      </c>
      <c r="E73" s="39" t="s">
        <v>216</v>
      </c>
      <c r="F73" s="39"/>
      <c r="G73" s="44"/>
      <c r="H73" s="44">
        <v>8581.6</v>
      </c>
      <c r="I73" s="35">
        <v>7708.2</v>
      </c>
      <c r="J73" s="56">
        <f t="shared" si="1"/>
        <v>89.82241073925607</v>
      </c>
    </row>
    <row r="74" spans="2:10" ht="21" customHeight="1">
      <c r="B74" s="27" t="s">
        <v>185</v>
      </c>
      <c r="C74" s="38">
        <v>900</v>
      </c>
      <c r="D74" s="39" t="s">
        <v>236</v>
      </c>
      <c r="E74" s="39" t="s">
        <v>216</v>
      </c>
      <c r="F74" s="39">
        <v>3500000</v>
      </c>
      <c r="G74" s="44"/>
      <c r="H74" s="44">
        <v>8581.6</v>
      </c>
      <c r="I74" s="45">
        <v>7708.2</v>
      </c>
      <c r="J74" s="56">
        <f t="shared" si="1"/>
        <v>89.82241073925607</v>
      </c>
    </row>
    <row r="75" spans="2:10" ht="21.75" customHeight="1">
      <c r="B75" s="27" t="s">
        <v>186</v>
      </c>
      <c r="C75" s="38">
        <v>900</v>
      </c>
      <c r="D75" s="39" t="s">
        <v>236</v>
      </c>
      <c r="E75" s="39" t="s">
        <v>216</v>
      </c>
      <c r="F75" s="39">
        <v>3500300</v>
      </c>
      <c r="G75" s="44"/>
      <c r="H75" s="44">
        <v>8581.6</v>
      </c>
      <c r="I75" s="45">
        <v>7708.2</v>
      </c>
      <c r="J75" s="56">
        <f t="shared" si="1"/>
        <v>89.82241073925607</v>
      </c>
    </row>
    <row r="76" spans="2:10" ht="39" customHeight="1">
      <c r="B76" s="48" t="s">
        <v>141</v>
      </c>
      <c r="C76" s="40">
        <v>900</v>
      </c>
      <c r="D76" s="39" t="s">
        <v>236</v>
      </c>
      <c r="E76" s="39" t="s">
        <v>216</v>
      </c>
      <c r="F76" s="49">
        <v>3500300</v>
      </c>
      <c r="G76" s="52">
        <v>500</v>
      </c>
      <c r="H76" s="52">
        <v>2849.6</v>
      </c>
      <c r="I76" s="35">
        <v>2849.6</v>
      </c>
      <c r="J76" s="61">
        <f t="shared" si="1"/>
        <v>100</v>
      </c>
    </row>
    <row r="77" spans="2:10" ht="39" customHeight="1">
      <c r="B77" s="48" t="s">
        <v>187</v>
      </c>
      <c r="C77" s="41">
        <v>900</v>
      </c>
      <c r="D77" s="39" t="s">
        <v>236</v>
      </c>
      <c r="E77" s="39" t="s">
        <v>216</v>
      </c>
      <c r="F77" s="49">
        <v>3500300</v>
      </c>
      <c r="G77" s="52">
        <v>521</v>
      </c>
      <c r="H77" s="52">
        <v>5732</v>
      </c>
      <c r="I77" s="35">
        <v>4858.7</v>
      </c>
      <c r="J77" s="56">
        <f t="shared" si="1"/>
        <v>84.76448011165387</v>
      </c>
    </row>
    <row r="78" spans="2:10" ht="21" customHeight="1">
      <c r="B78" s="48" t="s">
        <v>188</v>
      </c>
      <c r="C78" s="40">
        <v>900</v>
      </c>
      <c r="D78" s="49" t="s">
        <v>236</v>
      </c>
      <c r="E78" s="49" t="s">
        <v>218</v>
      </c>
      <c r="F78" s="49"/>
      <c r="G78" s="52"/>
      <c r="H78" s="59" t="s">
        <v>238</v>
      </c>
      <c r="I78" s="35">
        <v>7640.7</v>
      </c>
      <c r="J78" s="61">
        <f t="shared" si="1"/>
        <v>100</v>
      </c>
    </row>
    <row r="79" spans="2:10" ht="15.75">
      <c r="B79" s="27" t="s">
        <v>189</v>
      </c>
      <c r="C79" s="38">
        <v>900</v>
      </c>
      <c r="D79" s="49" t="s">
        <v>236</v>
      </c>
      <c r="E79" s="49" t="s">
        <v>218</v>
      </c>
      <c r="F79" s="39">
        <v>3510000</v>
      </c>
      <c r="G79" s="44"/>
      <c r="H79" s="59" t="s">
        <v>238</v>
      </c>
      <c r="I79" s="45">
        <v>7640.7</v>
      </c>
      <c r="J79" s="35">
        <f t="shared" si="1"/>
        <v>100</v>
      </c>
    </row>
    <row r="80" spans="2:10" ht="30.75">
      <c r="B80" s="27" t="s">
        <v>190</v>
      </c>
      <c r="C80" s="38">
        <v>900</v>
      </c>
      <c r="D80" s="49" t="s">
        <v>236</v>
      </c>
      <c r="E80" s="49" t="s">
        <v>218</v>
      </c>
      <c r="F80" s="39">
        <v>3510500</v>
      </c>
      <c r="G80" s="44"/>
      <c r="H80" s="59" t="s">
        <v>238</v>
      </c>
      <c r="I80" s="45">
        <v>7640.7</v>
      </c>
      <c r="J80" s="35">
        <f t="shared" si="1"/>
        <v>100</v>
      </c>
    </row>
    <row r="81" spans="2:10" ht="43.5" customHeight="1">
      <c r="B81" s="48" t="s">
        <v>141</v>
      </c>
      <c r="C81" s="40">
        <v>900</v>
      </c>
      <c r="D81" s="49" t="s">
        <v>236</v>
      </c>
      <c r="E81" s="49" t="s">
        <v>218</v>
      </c>
      <c r="F81" s="49">
        <v>3510500</v>
      </c>
      <c r="G81" s="52">
        <v>500</v>
      </c>
      <c r="H81" s="59" t="s">
        <v>238</v>
      </c>
      <c r="I81" s="45">
        <v>7640.7</v>
      </c>
      <c r="J81" s="35">
        <f t="shared" si="1"/>
        <v>100</v>
      </c>
    </row>
    <row r="82" spans="2:10" ht="15.75">
      <c r="B82" s="27" t="s">
        <v>191</v>
      </c>
      <c r="C82" s="38">
        <v>900</v>
      </c>
      <c r="D82" s="39" t="s">
        <v>236</v>
      </c>
      <c r="E82" s="39" t="s">
        <v>221</v>
      </c>
      <c r="F82" s="39"/>
      <c r="G82" s="44"/>
      <c r="H82" s="60" t="s">
        <v>239</v>
      </c>
      <c r="I82" s="35">
        <v>34006.5</v>
      </c>
      <c r="J82" s="56">
        <f t="shared" si="1"/>
        <v>97.44513311612954</v>
      </c>
    </row>
    <row r="83" spans="2:10" ht="15.75">
      <c r="B83" s="27" t="s">
        <v>191</v>
      </c>
      <c r="C83" s="38">
        <v>900</v>
      </c>
      <c r="D83" s="39" t="s">
        <v>236</v>
      </c>
      <c r="E83" s="39" t="s">
        <v>221</v>
      </c>
      <c r="F83" s="39">
        <v>6000000</v>
      </c>
      <c r="G83" s="44"/>
      <c r="H83" s="60" t="s">
        <v>239</v>
      </c>
      <c r="I83" s="35">
        <v>34006.5</v>
      </c>
      <c r="J83" s="56">
        <f t="shared" si="1"/>
        <v>97.44513311612954</v>
      </c>
    </row>
    <row r="84" spans="2:10" ht="15.75">
      <c r="B84" s="27" t="s">
        <v>192</v>
      </c>
      <c r="C84" s="38">
        <v>900</v>
      </c>
      <c r="D84" s="39" t="s">
        <v>236</v>
      </c>
      <c r="E84" s="39" t="s">
        <v>221</v>
      </c>
      <c r="F84" s="39">
        <v>6000100</v>
      </c>
      <c r="G84" s="44"/>
      <c r="H84" s="60">
        <v>5650.6</v>
      </c>
      <c r="I84" s="35">
        <f>3966+1424.8+20.1</f>
        <v>5410.900000000001</v>
      </c>
      <c r="J84" s="56">
        <f t="shared" si="1"/>
        <v>95.75797260467915</v>
      </c>
    </row>
    <row r="85" spans="2:10" ht="34.5" customHeight="1">
      <c r="B85" s="48" t="s">
        <v>141</v>
      </c>
      <c r="C85" s="40">
        <v>900</v>
      </c>
      <c r="D85" s="39" t="s">
        <v>236</v>
      </c>
      <c r="E85" s="39" t="s">
        <v>221</v>
      </c>
      <c r="F85" s="49">
        <v>6000100</v>
      </c>
      <c r="G85" s="52">
        <v>500</v>
      </c>
      <c r="H85" s="59">
        <v>5650.6</v>
      </c>
      <c r="I85" s="35">
        <v>5410.9</v>
      </c>
      <c r="J85" s="56">
        <f t="shared" si="1"/>
        <v>95.75797260467913</v>
      </c>
    </row>
    <row r="86" spans="2:10" ht="51" customHeight="1">
      <c r="B86" s="48" t="s">
        <v>193</v>
      </c>
      <c r="C86" s="40">
        <v>900</v>
      </c>
      <c r="D86" s="39" t="s">
        <v>236</v>
      </c>
      <c r="E86" s="39" t="s">
        <v>221</v>
      </c>
      <c r="F86" s="49">
        <v>6000200</v>
      </c>
      <c r="G86" s="52"/>
      <c r="H86" s="57">
        <v>15291.4</v>
      </c>
      <c r="I86" s="35">
        <v>15291.4</v>
      </c>
      <c r="J86" s="56">
        <f t="shared" si="1"/>
        <v>100</v>
      </c>
    </row>
    <row r="87" spans="2:10" ht="36.75" customHeight="1">
      <c r="B87" s="48" t="s">
        <v>141</v>
      </c>
      <c r="C87" s="40">
        <v>900</v>
      </c>
      <c r="D87" s="39" t="s">
        <v>236</v>
      </c>
      <c r="E87" s="39" t="s">
        <v>221</v>
      </c>
      <c r="F87" s="49">
        <v>6000200</v>
      </c>
      <c r="G87" s="52">
        <v>500</v>
      </c>
      <c r="H87" s="59">
        <v>15291.4</v>
      </c>
      <c r="I87" s="45">
        <v>15291.4</v>
      </c>
      <c r="J87" s="56">
        <f t="shared" si="1"/>
        <v>100</v>
      </c>
    </row>
    <row r="88" spans="2:10" ht="15.75">
      <c r="B88" s="27" t="s">
        <v>194</v>
      </c>
      <c r="C88" s="38">
        <v>900</v>
      </c>
      <c r="D88" s="39" t="s">
        <v>236</v>
      </c>
      <c r="E88" s="39" t="s">
        <v>221</v>
      </c>
      <c r="F88" s="39">
        <v>6000300</v>
      </c>
      <c r="G88" s="44"/>
      <c r="H88" s="58">
        <v>2653.2</v>
      </c>
      <c r="I88" s="35">
        <v>2653.2</v>
      </c>
      <c r="J88" s="56">
        <f t="shared" si="1"/>
        <v>100</v>
      </c>
    </row>
    <row r="89" spans="2:10" ht="36" customHeight="1">
      <c r="B89" s="48" t="s">
        <v>141</v>
      </c>
      <c r="C89" s="40">
        <v>900</v>
      </c>
      <c r="D89" s="39" t="s">
        <v>236</v>
      </c>
      <c r="E89" s="39" t="s">
        <v>221</v>
      </c>
      <c r="F89" s="49">
        <v>6000300</v>
      </c>
      <c r="G89" s="52">
        <v>500</v>
      </c>
      <c r="H89" s="59">
        <v>2653.2</v>
      </c>
      <c r="I89" s="45">
        <v>2653.2</v>
      </c>
      <c r="J89" s="56">
        <f t="shared" si="1"/>
        <v>100</v>
      </c>
    </row>
    <row r="90" spans="2:10" ht="15.75">
      <c r="B90" s="27" t="s">
        <v>195</v>
      </c>
      <c r="C90" s="38">
        <v>900</v>
      </c>
      <c r="D90" s="39" t="s">
        <v>236</v>
      </c>
      <c r="E90" s="39" t="s">
        <v>221</v>
      </c>
      <c r="F90" s="39">
        <v>6000500</v>
      </c>
      <c r="G90" s="44"/>
      <c r="H90" s="60">
        <v>11542.6</v>
      </c>
      <c r="I90" s="55">
        <f>I91+I92</f>
        <v>10653</v>
      </c>
      <c r="J90" s="56">
        <f t="shared" si="1"/>
        <v>92.29289761405576</v>
      </c>
    </row>
    <row r="91" spans="2:10" ht="36" customHeight="1">
      <c r="B91" s="48" t="s">
        <v>141</v>
      </c>
      <c r="C91" s="40">
        <v>900</v>
      </c>
      <c r="D91" s="39" t="s">
        <v>236</v>
      </c>
      <c r="E91" s="39" t="s">
        <v>221</v>
      </c>
      <c r="F91" s="49">
        <v>6000500</v>
      </c>
      <c r="G91" s="52">
        <v>500</v>
      </c>
      <c r="H91" s="59">
        <v>3835.6</v>
      </c>
      <c r="I91" s="35">
        <v>3828.3</v>
      </c>
      <c r="J91" s="56">
        <f t="shared" si="1"/>
        <v>99.80967775576181</v>
      </c>
    </row>
    <row r="92" spans="2:10" ht="15.75">
      <c r="B92" s="27" t="s">
        <v>196</v>
      </c>
      <c r="C92" s="38">
        <v>900</v>
      </c>
      <c r="D92" s="39" t="s">
        <v>236</v>
      </c>
      <c r="E92" s="39" t="s">
        <v>221</v>
      </c>
      <c r="F92" s="39">
        <v>6000500</v>
      </c>
      <c r="G92" s="44">
        <v>521</v>
      </c>
      <c r="H92" s="44">
        <v>7707</v>
      </c>
      <c r="I92" s="35">
        <v>6824.7</v>
      </c>
      <c r="J92" s="56">
        <f t="shared" si="1"/>
        <v>88.55196574542623</v>
      </c>
    </row>
    <row r="93" spans="2:10" s="65" customFormat="1" ht="15.75">
      <c r="B93" s="26" t="s">
        <v>197</v>
      </c>
      <c r="C93" s="66">
        <v>900</v>
      </c>
      <c r="D93" s="34" t="s">
        <v>240</v>
      </c>
      <c r="E93" s="34" t="s">
        <v>217</v>
      </c>
      <c r="F93" s="34"/>
      <c r="G93" s="42"/>
      <c r="H93" s="42">
        <v>199.3</v>
      </c>
      <c r="I93" s="43">
        <v>199.3</v>
      </c>
      <c r="J93" s="43">
        <f t="shared" si="1"/>
        <v>100</v>
      </c>
    </row>
    <row r="94" spans="2:10" ht="15.75">
      <c r="B94" s="28" t="s">
        <v>198</v>
      </c>
      <c r="C94" s="38">
        <v>900</v>
      </c>
      <c r="D94" s="39" t="s">
        <v>240</v>
      </c>
      <c r="E94" s="39" t="s">
        <v>240</v>
      </c>
      <c r="F94" s="39"/>
      <c r="G94" s="44"/>
      <c r="H94" s="44">
        <v>199.3</v>
      </c>
      <c r="I94" s="45">
        <v>199.3</v>
      </c>
      <c r="J94" s="35">
        <f t="shared" si="1"/>
        <v>100</v>
      </c>
    </row>
    <row r="95" spans="2:10" ht="15.75">
      <c r="B95" s="28" t="s">
        <v>199</v>
      </c>
      <c r="C95" s="38">
        <v>900</v>
      </c>
      <c r="D95" s="39" t="s">
        <v>240</v>
      </c>
      <c r="E95" s="39" t="s">
        <v>240</v>
      </c>
      <c r="F95" s="39">
        <v>4310100</v>
      </c>
      <c r="G95" s="44"/>
      <c r="H95" s="44">
        <v>199.3</v>
      </c>
      <c r="I95" s="45">
        <v>199.3</v>
      </c>
      <c r="J95" s="35">
        <f t="shared" si="1"/>
        <v>100</v>
      </c>
    </row>
    <row r="96" spans="2:10" ht="15.75">
      <c r="B96" s="27" t="s">
        <v>150</v>
      </c>
      <c r="C96" s="38">
        <v>900</v>
      </c>
      <c r="D96" s="39" t="s">
        <v>240</v>
      </c>
      <c r="E96" s="39" t="s">
        <v>240</v>
      </c>
      <c r="F96" s="39">
        <v>4310100</v>
      </c>
      <c r="G96" s="44" t="s">
        <v>242</v>
      </c>
      <c r="H96" s="44">
        <v>199.3</v>
      </c>
      <c r="I96" s="45">
        <v>199.3</v>
      </c>
      <c r="J96" s="35">
        <f t="shared" si="1"/>
        <v>100</v>
      </c>
    </row>
    <row r="97" spans="2:10" s="67" customFormat="1" ht="20.25" customHeight="1">
      <c r="B97" s="26" t="s">
        <v>200</v>
      </c>
      <c r="C97" s="33">
        <v>900</v>
      </c>
      <c r="D97" s="34" t="s">
        <v>241</v>
      </c>
      <c r="E97" s="34" t="s">
        <v>217</v>
      </c>
      <c r="F97" s="42"/>
      <c r="G97" s="42"/>
      <c r="H97" s="42">
        <v>104.4</v>
      </c>
      <c r="I97" s="43">
        <v>93.5</v>
      </c>
      <c r="J97" s="64">
        <f t="shared" si="1"/>
        <v>89.55938697318007</v>
      </c>
    </row>
    <row r="98" spans="2:10" ht="15.75">
      <c r="B98" s="28" t="s">
        <v>201</v>
      </c>
      <c r="C98" s="38">
        <v>900</v>
      </c>
      <c r="D98" s="39" t="s">
        <v>241</v>
      </c>
      <c r="E98" s="39" t="s">
        <v>216</v>
      </c>
      <c r="F98" s="44"/>
      <c r="G98" s="44"/>
      <c r="H98" s="44">
        <v>104.4</v>
      </c>
      <c r="I98" s="45">
        <v>93.5</v>
      </c>
      <c r="J98" s="56">
        <f t="shared" si="1"/>
        <v>89.55938697318007</v>
      </c>
    </row>
    <row r="99" spans="2:10" ht="36" customHeight="1">
      <c r="B99" s="48" t="s">
        <v>202</v>
      </c>
      <c r="C99" s="40">
        <v>900</v>
      </c>
      <c r="D99" s="39" t="s">
        <v>241</v>
      </c>
      <c r="E99" s="39" t="s">
        <v>216</v>
      </c>
      <c r="F99" s="52">
        <v>4500000</v>
      </c>
      <c r="G99" s="52"/>
      <c r="H99" s="52">
        <v>104.4</v>
      </c>
      <c r="I99" s="45">
        <v>93.5</v>
      </c>
      <c r="J99" s="56">
        <f t="shared" si="1"/>
        <v>89.55938697318007</v>
      </c>
    </row>
    <row r="100" spans="2:10" ht="33" customHeight="1">
      <c r="B100" s="48" t="s">
        <v>203</v>
      </c>
      <c r="C100" s="40">
        <v>900</v>
      </c>
      <c r="D100" s="39" t="s">
        <v>241</v>
      </c>
      <c r="E100" s="39" t="s">
        <v>216</v>
      </c>
      <c r="F100" s="52">
        <v>4508500</v>
      </c>
      <c r="G100" s="52"/>
      <c r="H100" s="52">
        <v>104.4</v>
      </c>
      <c r="I100" s="45">
        <v>93.5</v>
      </c>
      <c r="J100" s="56">
        <f t="shared" si="1"/>
        <v>89.55938697318007</v>
      </c>
    </row>
    <row r="101" spans="2:10" ht="15.75">
      <c r="B101" s="27" t="s">
        <v>150</v>
      </c>
      <c r="C101" s="38">
        <v>900</v>
      </c>
      <c r="D101" s="39" t="s">
        <v>241</v>
      </c>
      <c r="E101" s="39" t="s">
        <v>216</v>
      </c>
      <c r="F101" s="44">
        <v>4508500</v>
      </c>
      <c r="G101" s="44" t="s">
        <v>242</v>
      </c>
      <c r="H101" s="44">
        <v>104.4</v>
      </c>
      <c r="I101" s="45">
        <v>93.5</v>
      </c>
      <c r="J101" s="56">
        <f t="shared" si="1"/>
        <v>89.55938697318007</v>
      </c>
    </row>
    <row r="102" spans="2:10" s="65" customFormat="1" ht="15.75">
      <c r="B102" s="30" t="s">
        <v>204</v>
      </c>
      <c r="C102" s="66">
        <v>900</v>
      </c>
      <c r="D102" s="42">
        <v>10</v>
      </c>
      <c r="E102" s="42" t="s">
        <v>217</v>
      </c>
      <c r="F102" s="42"/>
      <c r="G102" s="42"/>
      <c r="H102" s="42">
        <v>266.8</v>
      </c>
      <c r="I102" s="43">
        <v>266.8</v>
      </c>
      <c r="J102" s="43">
        <f t="shared" si="1"/>
        <v>100</v>
      </c>
    </row>
    <row r="103" spans="2:10" ht="15.75">
      <c r="B103" s="28" t="s">
        <v>205</v>
      </c>
      <c r="C103" s="38">
        <v>900</v>
      </c>
      <c r="D103" s="44">
        <v>10</v>
      </c>
      <c r="E103" s="44" t="s">
        <v>216</v>
      </c>
      <c r="F103" s="44"/>
      <c r="G103" s="44"/>
      <c r="H103" s="44">
        <v>266.8</v>
      </c>
      <c r="I103" s="35">
        <v>266.8</v>
      </c>
      <c r="J103" s="35">
        <f t="shared" si="1"/>
        <v>100</v>
      </c>
    </row>
    <row r="104" spans="2:10" ht="30.75">
      <c r="B104" s="48" t="s">
        <v>206</v>
      </c>
      <c r="C104" s="41">
        <v>900</v>
      </c>
      <c r="D104" s="52">
        <v>10</v>
      </c>
      <c r="E104" s="44" t="s">
        <v>216</v>
      </c>
      <c r="F104" s="52">
        <v>4910100</v>
      </c>
      <c r="G104" s="52"/>
      <c r="H104" s="52">
        <v>266.8</v>
      </c>
      <c r="I104" s="35">
        <v>266.8</v>
      </c>
      <c r="J104" s="35">
        <f aca="true" t="shared" si="2" ref="J104:J113">I104/H104*100</f>
        <v>100</v>
      </c>
    </row>
    <row r="105" spans="2:10" ht="15.75">
      <c r="B105" s="27" t="s">
        <v>207</v>
      </c>
      <c r="C105" s="38">
        <v>900</v>
      </c>
      <c r="D105" s="44">
        <v>10</v>
      </c>
      <c r="E105" s="44" t="s">
        <v>216</v>
      </c>
      <c r="F105" s="44">
        <v>4910100</v>
      </c>
      <c r="G105" s="44" t="s">
        <v>243</v>
      </c>
      <c r="H105" s="44">
        <v>266.8</v>
      </c>
      <c r="I105" s="35">
        <v>266.8</v>
      </c>
      <c r="J105" s="35">
        <f t="shared" si="2"/>
        <v>100</v>
      </c>
    </row>
    <row r="106" spans="2:10" s="65" customFormat="1" ht="23.25" customHeight="1">
      <c r="B106" s="26" t="s">
        <v>208</v>
      </c>
      <c r="C106" s="66">
        <v>900</v>
      </c>
      <c r="D106" s="42">
        <v>11</v>
      </c>
      <c r="E106" s="42" t="s">
        <v>217</v>
      </c>
      <c r="F106" s="42"/>
      <c r="G106" s="42"/>
      <c r="H106" s="42">
        <v>10192.4</v>
      </c>
      <c r="I106" s="43">
        <v>9279.7</v>
      </c>
      <c r="J106" s="64">
        <f t="shared" si="2"/>
        <v>91.04528864644246</v>
      </c>
    </row>
    <row r="107" spans="2:10" ht="15.75">
      <c r="B107" s="27" t="s">
        <v>209</v>
      </c>
      <c r="C107" s="38">
        <v>900</v>
      </c>
      <c r="D107" s="44">
        <v>11</v>
      </c>
      <c r="E107" s="44" t="s">
        <v>216</v>
      </c>
      <c r="F107" s="44"/>
      <c r="G107" s="44"/>
      <c r="H107" s="44">
        <v>10192.4</v>
      </c>
      <c r="I107" s="45">
        <v>9279.7</v>
      </c>
      <c r="J107" s="56">
        <f t="shared" si="2"/>
        <v>91.04528864644246</v>
      </c>
    </row>
    <row r="108" spans="2:10" ht="30.75">
      <c r="B108" s="27" t="s">
        <v>210</v>
      </c>
      <c r="C108" s="38">
        <v>900</v>
      </c>
      <c r="D108" s="44">
        <v>11</v>
      </c>
      <c r="E108" s="44" t="s">
        <v>216</v>
      </c>
      <c r="F108" s="44">
        <v>4820000</v>
      </c>
      <c r="G108" s="44"/>
      <c r="H108" s="44">
        <v>10192.4</v>
      </c>
      <c r="I108" s="45">
        <v>9279.7</v>
      </c>
      <c r="J108" s="56">
        <f t="shared" si="2"/>
        <v>91.04528864644246</v>
      </c>
    </row>
    <row r="109" spans="2:10" ht="33.75" customHeight="1">
      <c r="B109" s="48" t="s">
        <v>211</v>
      </c>
      <c r="C109" s="40">
        <v>900</v>
      </c>
      <c r="D109" s="52">
        <v>11</v>
      </c>
      <c r="E109" s="44" t="s">
        <v>216</v>
      </c>
      <c r="F109" s="52">
        <v>4829900</v>
      </c>
      <c r="G109" s="52"/>
      <c r="H109" s="52">
        <v>10192.4</v>
      </c>
      <c r="I109" s="45">
        <v>9279.7</v>
      </c>
      <c r="J109" s="56">
        <f t="shared" si="2"/>
        <v>91.04528864644246</v>
      </c>
    </row>
    <row r="110" spans="2:10" ht="15.75">
      <c r="B110" s="27" t="s">
        <v>212</v>
      </c>
      <c r="C110" s="38">
        <v>900</v>
      </c>
      <c r="D110" s="44">
        <v>11</v>
      </c>
      <c r="E110" s="44" t="s">
        <v>216</v>
      </c>
      <c r="F110" s="44">
        <v>4829900</v>
      </c>
      <c r="G110" s="44" t="s">
        <v>244</v>
      </c>
      <c r="H110" s="44">
        <v>6472</v>
      </c>
      <c r="I110" s="55">
        <v>6472</v>
      </c>
      <c r="J110" s="61">
        <f t="shared" si="2"/>
        <v>100</v>
      </c>
    </row>
    <row r="111" spans="2:10" ht="21" customHeight="1">
      <c r="B111" s="27" t="s">
        <v>213</v>
      </c>
      <c r="C111" s="37">
        <v>900</v>
      </c>
      <c r="D111" s="44">
        <v>11</v>
      </c>
      <c r="E111" s="44" t="s">
        <v>216</v>
      </c>
      <c r="F111" s="44">
        <v>4829900</v>
      </c>
      <c r="G111" s="44">
        <v>521</v>
      </c>
      <c r="H111" s="44">
        <v>1751.4</v>
      </c>
      <c r="I111" s="35">
        <v>838.7</v>
      </c>
      <c r="J111" s="56">
        <f t="shared" si="2"/>
        <v>47.88740436222451</v>
      </c>
    </row>
    <row r="112" spans="2:10" ht="15.75">
      <c r="B112" s="27" t="s">
        <v>214</v>
      </c>
      <c r="C112" s="37">
        <v>900</v>
      </c>
      <c r="D112" s="44">
        <v>11</v>
      </c>
      <c r="E112" s="44" t="s">
        <v>216</v>
      </c>
      <c r="F112" s="44">
        <v>4829900</v>
      </c>
      <c r="G112" s="44" t="s">
        <v>245</v>
      </c>
      <c r="H112" s="44">
        <v>1969</v>
      </c>
      <c r="I112" s="55">
        <v>1969</v>
      </c>
      <c r="J112" s="35">
        <f t="shared" si="2"/>
        <v>100</v>
      </c>
    </row>
    <row r="113" spans="2:10" s="65" customFormat="1" ht="15.75">
      <c r="B113" s="30" t="s">
        <v>215</v>
      </c>
      <c r="C113" s="43"/>
      <c r="D113" s="42"/>
      <c r="E113" s="42"/>
      <c r="F113" s="42"/>
      <c r="G113" s="42"/>
      <c r="H113" s="42">
        <v>94045.4</v>
      </c>
      <c r="I113" s="63" t="s">
        <v>249</v>
      </c>
      <c r="J113" s="64">
        <f t="shared" si="2"/>
        <v>92.38888877074265</v>
      </c>
    </row>
    <row r="115" spans="8:9" ht="15">
      <c r="H115" s="62"/>
      <c r="I115" s="62"/>
    </row>
    <row r="116" ht="15.75">
      <c r="H116" s="62"/>
    </row>
  </sheetData>
  <sheetProtection/>
  <mergeCells count="7">
    <mergeCell ref="F6:J6"/>
    <mergeCell ref="B7:J7"/>
    <mergeCell ref="F1:J1"/>
    <mergeCell ref="F2:J2"/>
    <mergeCell ref="F3:J3"/>
    <mergeCell ref="F4:J4"/>
    <mergeCell ref="F5:J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16"/>
  <sheetViews>
    <sheetView view="pageBreakPreview" zoomScale="60" zoomScalePageLayoutView="0" workbookViewId="0" topLeftCell="A95">
      <selection activeCell="F6" sqref="F6:K6"/>
    </sheetView>
  </sheetViews>
  <sheetFormatPr defaultColWidth="9.140625" defaultRowHeight="15"/>
  <cols>
    <col min="1" max="1" width="5.7109375" style="0" customWidth="1"/>
    <col min="2" max="2" width="50.8515625" style="0" customWidth="1"/>
    <col min="3" max="3" width="7.57421875" style="0" customWidth="1"/>
    <col min="4" max="4" width="6.00390625" style="0" customWidth="1"/>
    <col min="5" max="5" width="6.28125" style="0" customWidth="1"/>
    <col min="6" max="6" width="11.8515625" style="0" customWidth="1"/>
    <col min="7" max="7" width="7.8515625" style="0" customWidth="1"/>
    <col min="8" max="8" width="6.28125" style="0" customWidth="1"/>
    <col min="9" max="9" width="12.7109375" style="54" customWidth="1"/>
    <col min="10" max="10" width="11.7109375" style="23" customWidth="1"/>
    <col min="11" max="11" width="10.7109375" style="0" customWidth="1"/>
  </cols>
  <sheetData>
    <row r="1" spans="6:11" ht="15.75">
      <c r="F1" s="174" t="s">
        <v>254</v>
      </c>
      <c r="G1" s="174"/>
      <c r="H1" s="174"/>
      <c r="I1" s="174"/>
      <c r="J1" s="174"/>
      <c r="K1" s="174"/>
    </row>
    <row r="2" spans="6:11" ht="15.75">
      <c r="F2" s="174" t="s">
        <v>1</v>
      </c>
      <c r="G2" s="174"/>
      <c r="H2" s="174"/>
      <c r="I2" s="174"/>
      <c r="J2" s="174"/>
      <c r="K2" s="174"/>
    </row>
    <row r="3" spans="6:11" ht="15.75">
      <c r="F3" s="174" t="s">
        <v>250</v>
      </c>
      <c r="G3" s="174"/>
      <c r="H3" s="174"/>
      <c r="I3" s="174"/>
      <c r="J3" s="174"/>
      <c r="K3" s="174"/>
    </row>
    <row r="4" spans="6:11" ht="15.75">
      <c r="F4" s="174" t="s">
        <v>2</v>
      </c>
      <c r="G4" s="174"/>
      <c r="H4" s="174"/>
      <c r="I4" s="174"/>
      <c r="J4" s="174"/>
      <c r="K4" s="174"/>
    </row>
    <row r="5" spans="6:11" ht="15.75">
      <c r="F5" s="174" t="s">
        <v>251</v>
      </c>
      <c r="G5" s="174"/>
      <c r="H5" s="174"/>
      <c r="I5" s="174"/>
      <c r="J5" s="174"/>
      <c r="K5" s="174"/>
    </row>
    <row r="6" spans="6:11" ht="15.75">
      <c r="F6" s="174" t="s">
        <v>313</v>
      </c>
      <c r="G6" s="174"/>
      <c r="H6" s="174"/>
      <c r="I6" s="174"/>
      <c r="J6" s="174"/>
      <c r="K6" s="174"/>
    </row>
    <row r="7" spans="2:11" ht="47.25" customHeight="1">
      <c r="B7" s="175" t="s">
        <v>255</v>
      </c>
      <c r="C7" s="175"/>
      <c r="D7" s="175"/>
      <c r="E7" s="175"/>
      <c r="F7" s="175"/>
      <c r="G7" s="175"/>
      <c r="H7" s="175"/>
      <c r="I7" s="175"/>
      <c r="J7" s="175"/>
      <c r="K7" s="175"/>
    </row>
    <row r="8" spans="2:9" ht="15.75">
      <c r="B8" s="23"/>
      <c r="C8" s="23"/>
      <c r="D8" s="23"/>
      <c r="E8" s="23"/>
      <c r="F8" s="23"/>
      <c r="G8" s="2"/>
      <c r="H8" s="2"/>
      <c r="I8" s="53"/>
    </row>
    <row r="9" spans="2:11" ht="99" customHeight="1">
      <c r="B9" s="128" t="s">
        <v>131</v>
      </c>
      <c r="C9" s="176" t="s">
        <v>256</v>
      </c>
      <c r="D9" s="177"/>
      <c r="E9" s="177"/>
      <c r="F9" s="177"/>
      <c r="G9" s="177"/>
      <c r="H9" s="178"/>
      <c r="I9" s="129" t="s">
        <v>5</v>
      </c>
      <c r="J9" s="31" t="s">
        <v>219</v>
      </c>
      <c r="K9" s="31" t="s">
        <v>220</v>
      </c>
    </row>
    <row r="10" spans="2:11" ht="15.75">
      <c r="B10" s="69">
        <v>1</v>
      </c>
      <c r="C10" s="179">
        <v>2</v>
      </c>
      <c r="D10" s="180"/>
      <c r="E10" s="180"/>
      <c r="F10" s="180"/>
      <c r="G10" s="180"/>
      <c r="H10" s="181"/>
      <c r="I10" s="76">
        <v>3</v>
      </c>
      <c r="J10" s="32">
        <v>4</v>
      </c>
      <c r="K10" s="32">
        <v>5</v>
      </c>
    </row>
    <row r="11" spans="2:11" s="65" customFormat="1" ht="15.75">
      <c r="B11" s="70" t="s">
        <v>137</v>
      </c>
      <c r="C11" s="106" t="s">
        <v>258</v>
      </c>
      <c r="D11" s="107" t="s">
        <v>216</v>
      </c>
      <c r="E11" s="107" t="s">
        <v>217</v>
      </c>
      <c r="F11" s="107" t="s">
        <v>257</v>
      </c>
      <c r="G11" s="107" t="s">
        <v>258</v>
      </c>
      <c r="H11" s="108" t="s">
        <v>258</v>
      </c>
      <c r="I11" s="77">
        <v>22386.9</v>
      </c>
      <c r="J11" s="68">
        <v>22383</v>
      </c>
      <c r="K11" s="64">
        <f>J11/I11*100</f>
        <v>99.98257909759725</v>
      </c>
    </row>
    <row r="12" spans="2:11" ht="45.75">
      <c r="B12" s="71" t="s">
        <v>138</v>
      </c>
      <c r="C12" s="114" t="s">
        <v>258</v>
      </c>
      <c r="D12" s="122" t="s">
        <v>216</v>
      </c>
      <c r="E12" s="122" t="s">
        <v>218</v>
      </c>
      <c r="F12" s="122" t="s">
        <v>257</v>
      </c>
      <c r="G12" s="122" t="s">
        <v>258</v>
      </c>
      <c r="H12" s="81" t="s">
        <v>258</v>
      </c>
      <c r="I12" s="78">
        <v>1648.1</v>
      </c>
      <c r="J12" s="45">
        <v>1648.1</v>
      </c>
      <c r="K12" s="45">
        <f aca="true" t="shared" si="0" ref="K12:K57">J12/I12*100</f>
        <v>100</v>
      </c>
    </row>
    <row r="13" spans="2:11" ht="75.75">
      <c r="B13" s="71" t="s">
        <v>139</v>
      </c>
      <c r="C13" s="109" t="s">
        <v>258</v>
      </c>
      <c r="D13" s="90" t="s">
        <v>216</v>
      </c>
      <c r="E13" s="90" t="s">
        <v>218</v>
      </c>
      <c r="F13" s="90" t="s">
        <v>223</v>
      </c>
      <c r="G13" s="90" t="s">
        <v>258</v>
      </c>
      <c r="H13" s="97" t="s">
        <v>258</v>
      </c>
      <c r="I13" s="78">
        <v>1648.1</v>
      </c>
      <c r="J13" s="45">
        <v>1648.1</v>
      </c>
      <c r="K13" s="45">
        <f t="shared" si="0"/>
        <v>100</v>
      </c>
    </row>
    <row r="14" spans="2:11" ht="15.75">
      <c r="B14" s="71" t="s">
        <v>140</v>
      </c>
      <c r="C14" s="114" t="s">
        <v>258</v>
      </c>
      <c r="D14" s="122" t="s">
        <v>216</v>
      </c>
      <c r="E14" s="122" t="s">
        <v>218</v>
      </c>
      <c r="F14" s="122" t="s">
        <v>224</v>
      </c>
      <c r="G14" s="122" t="s">
        <v>258</v>
      </c>
      <c r="H14" s="81" t="s">
        <v>258</v>
      </c>
      <c r="I14" s="78">
        <v>1648.1</v>
      </c>
      <c r="J14" s="45">
        <v>1648.1</v>
      </c>
      <c r="K14" s="45">
        <f t="shared" si="0"/>
        <v>100</v>
      </c>
    </row>
    <row r="15" spans="2:11" ht="30.75">
      <c r="B15" s="71" t="s">
        <v>141</v>
      </c>
      <c r="C15" s="109" t="s">
        <v>258</v>
      </c>
      <c r="D15" s="90" t="s">
        <v>216</v>
      </c>
      <c r="E15" s="90" t="s">
        <v>218</v>
      </c>
      <c r="F15" s="90" t="s">
        <v>224</v>
      </c>
      <c r="G15" s="90">
        <v>500</v>
      </c>
      <c r="H15" s="97" t="s">
        <v>258</v>
      </c>
      <c r="I15" s="78">
        <v>1648.1</v>
      </c>
      <c r="J15" s="45">
        <v>1648.1</v>
      </c>
      <c r="K15" s="45">
        <f t="shared" si="0"/>
        <v>100</v>
      </c>
    </row>
    <row r="16" spans="2:11" ht="60.75">
      <c r="B16" s="72" t="s">
        <v>142</v>
      </c>
      <c r="C16" s="114" t="s">
        <v>258</v>
      </c>
      <c r="D16" s="122" t="s">
        <v>216</v>
      </c>
      <c r="E16" s="122" t="s">
        <v>221</v>
      </c>
      <c r="F16" s="122" t="s">
        <v>257</v>
      </c>
      <c r="G16" s="122" t="s">
        <v>258</v>
      </c>
      <c r="H16" s="81" t="s">
        <v>258</v>
      </c>
      <c r="I16" s="79">
        <v>144.9</v>
      </c>
      <c r="J16" s="45">
        <v>144.9</v>
      </c>
      <c r="K16" s="45">
        <f t="shared" si="0"/>
        <v>100</v>
      </c>
    </row>
    <row r="17" spans="2:11" ht="75.75">
      <c r="B17" s="72" t="s">
        <v>139</v>
      </c>
      <c r="C17" s="109" t="s">
        <v>258</v>
      </c>
      <c r="D17" s="90" t="s">
        <v>216</v>
      </c>
      <c r="E17" s="90" t="s">
        <v>221</v>
      </c>
      <c r="F17" s="91" t="s">
        <v>223</v>
      </c>
      <c r="G17" s="90" t="s">
        <v>258</v>
      </c>
      <c r="H17" s="97" t="s">
        <v>258</v>
      </c>
      <c r="I17" s="78">
        <v>144.9</v>
      </c>
      <c r="J17" s="45">
        <v>144.9</v>
      </c>
      <c r="K17" s="45">
        <f t="shared" si="0"/>
        <v>100</v>
      </c>
    </row>
    <row r="18" spans="2:11" ht="15.75">
      <c r="B18" s="71" t="s">
        <v>143</v>
      </c>
      <c r="C18" s="114" t="s">
        <v>258</v>
      </c>
      <c r="D18" s="122" t="s">
        <v>216</v>
      </c>
      <c r="E18" s="122" t="s">
        <v>221</v>
      </c>
      <c r="F18" s="122" t="s">
        <v>225</v>
      </c>
      <c r="G18" s="122" t="s">
        <v>258</v>
      </c>
      <c r="H18" s="81" t="s">
        <v>258</v>
      </c>
      <c r="I18" s="78">
        <v>144.9</v>
      </c>
      <c r="J18" s="45">
        <v>144.9</v>
      </c>
      <c r="K18" s="45">
        <f t="shared" si="0"/>
        <v>100</v>
      </c>
    </row>
    <row r="19" spans="2:11" ht="30.75">
      <c r="B19" s="72" t="s">
        <v>141</v>
      </c>
      <c r="C19" s="109" t="s">
        <v>258</v>
      </c>
      <c r="D19" s="90" t="s">
        <v>216</v>
      </c>
      <c r="E19" s="90" t="s">
        <v>221</v>
      </c>
      <c r="F19" s="90" t="s">
        <v>225</v>
      </c>
      <c r="G19" s="90">
        <v>500</v>
      </c>
      <c r="H19" s="97" t="s">
        <v>258</v>
      </c>
      <c r="I19" s="79">
        <v>144.9</v>
      </c>
      <c r="J19" s="45">
        <v>144.9</v>
      </c>
      <c r="K19" s="45">
        <f t="shared" si="0"/>
        <v>100</v>
      </c>
    </row>
    <row r="20" spans="2:11" ht="75.75">
      <c r="B20" s="72" t="s">
        <v>144</v>
      </c>
      <c r="C20" s="114" t="s">
        <v>258</v>
      </c>
      <c r="D20" s="122" t="s">
        <v>216</v>
      </c>
      <c r="E20" s="122" t="s">
        <v>222</v>
      </c>
      <c r="F20" s="122" t="s">
        <v>257</v>
      </c>
      <c r="G20" s="122" t="s">
        <v>258</v>
      </c>
      <c r="H20" s="81" t="s">
        <v>258</v>
      </c>
      <c r="I20" s="80" t="s">
        <v>227</v>
      </c>
      <c r="J20" s="55">
        <v>20350</v>
      </c>
      <c r="K20" s="56">
        <f t="shared" si="0"/>
        <v>99.9808390529579</v>
      </c>
    </row>
    <row r="21" spans="2:11" ht="75.75">
      <c r="B21" s="72" t="s">
        <v>139</v>
      </c>
      <c r="C21" s="109" t="s">
        <v>258</v>
      </c>
      <c r="D21" s="90" t="s">
        <v>216</v>
      </c>
      <c r="E21" s="90" t="s">
        <v>222</v>
      </c>
      <c r="F21" s="90" t="s">
        <v>223</v>
      </c>
      <c r="G21" s="90" t="s">
        <v>258</v>
      </c>
      <c r="H21" s="97" t="s">
        <v>258</v>
      </c>
      <c r="I21" s="80">
        <v>20333.9</v>
      </c>
      <c r="J21" s="55">
        <v>20330</v>
      </c>
      <c r="K21" s="56">
        <f t="shared" si="0"/>
        <v>99.98082020664997</v>
      </c>
    </row>
    <row r="22" spans="2:11" ht="15.75">
      <c r="B22" s="71" t="s">
        <v>143</v>
      </c>
      <c r="C22" s="114" t="s">
        <v>258</v>
      </c>
      <c r="D22" s="122" t="s">
        <v>216</v>
      </c>
      <c r="E22" s="122" t="s">
        <v>222</v>
      </c>
      <c r="F22" s="122" t="s">
        <v>225</v>
      </c>
      <c r="G22" s="122" t="s">
        <v>258</v>
      </c>
      <c r="H22" s="81" t="s">
        <v>258</v>
      </c>
      <c r="I22" s="81">
        <v>20333.9</v>
      </c>
      <c r="J22" s="55">
        <v>20330</v>
      </c>
      <c r="K22" s="56">
        <f t="shared" si="0"/>
        <v>99.98082020664997</v>
      </c>
    </row>
    <row r="23" spans="2:11" ht="30.75">
      <c r="B23" s="72" t="s">
        <v>141</v>
      </c>
      <c r="C23" s="109" t="s">
        <v>258</v>
      </c>
      <c r="D23" s="90" t="s">
        <v>216</v>
      </c>
      <c r="E23" s="90" t="s">
        <v>222</v>
      </c>
      <c r="F23" s="91" t="s">
        <v>225</v>
      </c>
      <c r="G23" s="91">
        <v>500</v>
      </c>
      <c r="H23" s="98" t="s">
        <v>258</v>
      </c>
      <c r="I23" s="82">
        <v>20333.9</v>
      </c>
      <c r="J23" s="55">
        <v>20330</v>
      </c>
      <c r="K23" s="56">
        <f t="shared" si="0"/>
        <v>99.98082020664997</v>
      </c>
    </row>
    <row r="24" spans="2:11" ht="15.75">
      <c r="B24" s="72" t="s">
        <v>145</v>
      </c>
      <c r="C24" s="114" t="s">
        <v>258</v>
      </c>
      <c r="D24" s="122" t="s">
        <v>216</v>
      </c>
      <c r="E24" s="122" t="s">
        <v>222</v>
      </c>
      <c r="F24" s="124">
        <v>5210000</v>
      </c>
      <c r="G24" s="124" t="s">
        <v>258</v>
      </c>
      <c r="H24" s="127" t="s">
        <v>258</v>
      </c>
      <c r="I24" s="82">
        <v>20</v>
      </c>
      <c r="J24" s="45">
        <v>20</v>
      </c>
      <c r="K24" s="45">
        <f t="shared" si="0"/>
        <v>100</v>
      </c>
    </row>
    <row r="25" spans="2:11" ht="60.75">
      <c r="B25" s="72" t="s">
        <v>146</v>
      </c>
      <c r="C25" s="109" t="s">
        <v>258</v>
      </c>
      <c r="D25" s="90" t="s">
        <v>216</v>
      </c>
      <c r="E25" s="90" t="s">
        <v>222</v>
      </c>
      <c r="F25" s="91">
        <v>5210600</v>
      </c>
      <c r="G25" s="91" t="s">
        <v>228</v>
      </c>
      <c r="H25" s="98" t="s">
        <v>258</v>
      </c>
      <c r="I25" s="82">
        <v>20</v>
      </c>
      <c r="J25" s="45">
        <v>20</v>
      </c>
      <c r="K25" s="45">
        <f t="shared" si="0"/>
        <v>100</v>
      </c>
    </row>
    <row r="26" spans="2:11" ht="15.75">
      <c r="B26" s="71" t="s">
        <v>147</v>
      </c>
      <c r="C26" s="114" t="s">
        <v>258</v>
      </c>
      <c r="D26" s="122" t="s">
        <v>216</v>
      </c>
      <c r="E26" s="122" t="s">
        <v>222</v>
      </c>
      <c r="F26" s="122">
        <v>5210600</v>
      </c>
      <c r="G26" s="122" t="s">
        <v>228</v>
      </c>
      <c r="H26" s="81" t="s">
        <v>258</v>
      </c>
      <c r="I26" s="81">
        <v>20</v>
      </c>
      <c r="J26" s="45">
        <v>20</v>
      </c>
      <c r="K26" s="45">
        <f t="shared" si="0"/>
        <v>100</v>
      </c>
    </row>
    <row r="27" spans="2:11" ht="15.75" hidden="1">
      <c r="B27" s="73" t="s">
        <v>148</v>
      </c>
      <c r="C27" s="109" t="s">
        <v>258</v>
      </c>
      <c r="D27" s="90" t="s">
        <v>216</v>
      </c>
      <c r="E27" s="90">
        <v>11</v>
      </c>
      <c r="F27" s="90" t="s">
        <v>257</v>
      </c>
      <c r="G27" s="92" t="s">
        <v>258</v>
      </c>
      <c r="H27" s="99" t="s">
        <v>258</v>
      </c>
      <c r="I27" s="83">
        <v>0</v>
      </c>
      <c r="J27" s="45">
        <v>0</v>
      </c>
      <c r="K27" s="45"/>
    </row>
    <row r="28" spans="2:11" ht="15.75" hidden="1">
      <c r="B28" s="73" t="s">
        <v>149</v>
      </c>
      <c r="C28" s="109" t="s">
        <v>258</v>
      </c>
      <c r="D28" s="90" t="s">
        <v>216</v>
      </c>
      <c r="E28" s="90">
        <v>11</v>
      </c>
      <c r="F28" s="90" t="s">
        <v>226</v>
      </c>
      <c r="G28" s="92" t="s">
        <v>258</v>
      </c>
      <c r="H28" s="99" t="s">
        <v>258</v>
      </c>
      <c r="I28" s="83">
        <v>0</v>
      </c>
      <c r="J28" s="45"/>
      <c r="K28" s="45"/>
    </row>
    <row r="29" spans="2:11" ht="15.75" hidden="1">
      <c r="B29" s="73" t="s">
        <v>150</v>
      </c>
      <c r="C29" s="109" t="s">
        <v>258</v>
      </c>
      <c r="D29" s="90" t="s">
        <v>216</v>
      </c>
      <c r="E29" s="90">
        <v>11</v>
      </c>
      <c r="F29" s="90">
        <v>700500</v>
      </c>
      <c r="G29" s="92" t="s">
        <v>242</v>
      </c>
      <c r="H29" s="99" t="s">
        <v>258</v>
      </c>
      <c r="I29" s="83">
        <v>0</v>
      </c>
      <c r="J29" s="45"/>
      <c r="K29" s="45"/>
    </row>
    <row r="30" spans="2:11" ht="15.75">
      <c r="B30" s="73" t="s">
        <v>151</v>
      </c>
      <c r="C30" s="109" t="s">
        <v>258</v>
      </c>
      <c r="D30" s="90" t="s">
        <v>216</v>
      </c>
      <c r="E30" s="90">
        <v>13</v>
      </c>
      <c r="F30" s="90" t="s">
        <v>257</v>
      </c>
      <c r="G30" s="92" t="s">
        <v>258</v>
      </c>
      <c r="H30" s="99" t="s">
        <v>258</v>
      </c>
      <c r="I30" s="83">
        <v>240</v>
      </c>
      <c r="J30" s="45">
        <v>240</v>
      </c>
      <c r="K30" s="45">
        <f t="shared" si="0"/>
        <v>100</v>
      </c>
    </row>
    <row r="31" spans="2:11" ht="45.75">
      <c r="B31" s="71" t="s">
        <v>152</v>
      </c>
      <c r="C31" s="114" t="s">
        <v>258</v>
      </c>
      <c r="D31" s="122" t="s">
        <v>216</v>
      </c>
      <c r="E31" s="122">
        <v>13</v>
      </c>
      <c r="F31" s="122" t="s">
        <v>229</v>
      </c>
      <c r="G31" s="115" t="s">
        <v>258</v>
      </c>
      <c r="H31" s="83" t="s">
        <v>258</v>
      </c>
      <c r="I31" s="83">
        <v>150</v>
      </c>
      <c r="J31" s="45">
        <v>150</v>
      </c>
      <c r="K31" s="45">
        <f t="shared" si="0"/>
        <v>100</v>
      </c>
    </row>
    <row r="32" spans="2:11" ht="30.75">
      <c r="B32" s="71" t="s">
        <v>141</v>
      </c>
      <c r="C32" s="109" t="s">
        <v>258</v>
      </c>
      <c r="D32" s="90" t="s">
        <v>216</v>
      </c>
      <c r="E32" s="90">
        <v>13</v>
      </c>
      <c r="F32" s="90" t="s">
        <v>229</v>
      </c>
      <c r="G32" s="92">
        <v>500</v>
      </c>
      <c r="H32" s="99" t="s">
        <v>258</v>
      </c>
      <c r="I32" s="83">
        <v>150</v>
      </c>
      <c r="J32" s="45">
        <v>150</v>
      </c>
      <c r="K32" s="45">
        <f t="shared" si="0"/>
        <v>100</v>
      </c>
    </row>
    <row r="33" spans="2:11" ht="45.75">
      <c r="B33" s="71" t="s">
        <v>153</v>
      </c>
      <c r="C33" s="114" t="s">
        <v>258</v>
      </c>
      <c r="D33" s="122" t="s">
        <v>216</v>
      </c>
      <c r="E33" s="122">
        <v>13</v>
      </c>
      <c r="F33" s="122" t="s">
        <v>230</v>
      </c>
      <c r="G33" s="115" t="s">
        <v>258</v>
      </c>
      <c r="H33" s="83" t="s">
        <v>258</v>
      </c>
      <c r="I33" s="83">
        <v>90</v>
      </c>
      <c r="J33" s="45">
        <v>90</v>
      </c>
      <c r="K33" s="45">
        <f t="shared" si="0"/>
        <v>100</v>
      </c>
    </row>
    <row r="34" spans="2:11" ht="45.75">
      <c r="B34" s="71" t="s">
        <v>154</v>
      </c>
      <c r="C34" s="109" t="s">
        <v>258</v>
      </c>
      <c r="D34" s="90" t="s">
        <v>216</v>
      </c>
      <c r="E34" s="90">
        <v>13</v>
      </c>
      <c r="F34" s="90" t="s">
        <v>231</v>
      </c>
      <c r="G34" s="92" t="s">
        <v>258</v>
      </c>
      <c r="H34" s="99" t="s">
        <v>258</v>
      </c>
      <c r="I34" s="83">
        <v>90</v>
      </c>
      <c r="J34" s="45">
        <v>90</v>
      </c>
      <c r="K34" s="45">
        <f t="shared" si="0"/>
        <v>100</v>
      </c>
    </row>
    <row r="35" spans="2:11" ht="30.75">
      <c r="B35" s="71" t="s">
        <v>141</v>
      </c>
      <c r="C35" s="114" t="s">
        <v>258</v>
      </c>
      <c r="D35" s="122" t="s">
        <v>216</v>
      </c>
      <c r="E35" s="122">
        <v>13</v>
      </c>
      <c r="F35" s="122" t="s">
        <v>231</v>
      </c>
      <c r="G35" s="115">
        <v>500</v>
      </c>
      <c r="H35" s="83" t="s">
        <v>258</v>
      </c>
      <c r="I35" s="83">
        <v>90</v>
      </c>
      <c r="J35" s="45">
        <v>90</v>
      </c>
      <c r="K35" s="45">
        <f t="shared" si="0"/>
        <v>100</v>
      </c>
    </row>
    <row r="36" spans="2:11" s="65" customFormat="1" ht="15.75">
      <c r="B36" s="70" t="s">
        <v>155</v>
      </c>
      <c r="C36" s="105" t="s">
        <v>258</v>
      </c>
      <c r="D36" s="89" t="s">
        <v>218</v>
      </c>
      <c r="E36" s="89" t="s">
        <v>217</v>
      </c>
      <c r="F36" s="89" t="s">
        <v>257</v>
      </c>
      <c r="G36" s="93" t="s">
        <v>258</v>
      </c>
      <c r="H36" s="100" t="s">
        <v>258</v>
      </c>
      <c r="I36" s="84">
        <v>683</v>
      </c>
      <c r="J36" s="43">
        <v>681.5</v>
      </c>
      <c r="K36" s="64">
        <f t="shared" si="0"/>
        <v>99.78038067349927</v>
      </c>
    </row>
    <row r="37" spans="2:11" ht="15.75">
      <c r="B37" s="71" t="s">
        <v>156</v>
      </c>
      <c r="C37" s="114" t="s">
        <v>258</v>
      </c>
      <c r="D37" s="122" t="s">
        <v>218</v>
      </c>
      <c r="E37" s="122" t="s">
        <v>221</v>
      </c>
      <c r="F37" s="122" t="s">
        <v>257</v>
      </c>
      <c r="G37" s="115" t="s">
        <v>258</v>
      </c>
      <c r="H37" s="83" t="s">
        <v>258</v>
      </c>
      <c r="I37" s="83">
        <v>683</v>
      </c>
      <c r="J37" s="45">
        <v>681.5</v>
      </c>
      <c r="K37" s="56">
        <f t="shared" si="0"/>
        <v>99.78038067349927</v>
      </c>
    </row>
    <row r="38" spans="2:11" ht="30.75">
      <c r="B38" s="71" t="s">
        <v>157</v>
      </c>
      <c r="C38" s="109" t="s">
        <v>258</v>
      </c>
      <c r="D38" s="90" t="s">
        <v>218</v>
      </c>
      <c r="E38" s="90" t="s">
        <v>221</v>
      </c>
      <c r="F38" s="90" t="s">
        <v>232</v>
      </c>
      <c r="G38" s="92" t="s">
        <v>258</v>
      </c>
      <c r="H38" s="99" t="s">
        <v>258</v>
      </c>
      <c r="I38" s="83">
        <v>683</v>
      </c>
      <c r="J38" s="45">
        <v>681.5</v>
      </c>
      <c r="K38" s="56">
        <f t="shared" si="0"/>
        <v>99.78038067349927</v>
      </c>
    </row>
    <row r="39" spans="2:11" ht="45.75">
      <c r="B39" s="71" t="s">
        <v>158</v>
      </c>
      <c r="C39" s="114" t="s">
        <v>258</v>
      </c>
      <c r="D39" s="122" t="s">
        <v>218</v>
      </c>
      <c r="E39" s="122" t="s">
        <v>221</v>
      </c>
      <c r="F39" s="122" t="s">
        <v>233</v>
      </c>
      <c r="G39" s="115" t="s">
        <v>258</v>
      </c>
      <c r="H39" s="83" t="s">
        <v>258</v>
      </c>
      <c r="I39" s="83">
        <v>683</v>
      </c>
      <c r="J39" s="45">
        <v>681.5</v>
      </c>
      <c r="K39" s="56">
        <f t="shared" si="0"/>
        <v>99.78038067349927</v>
      </c>
    </row>
    <row r="40" spans="2:11" ht="30.75">
      <c r="B40" s="71" t="s">
        <v>141</v>
      </c>
      <c r="C40" s="109" t="s">
        <v>258</v>
      </c>
      <c r="D40" s="90" t="s">
        <v>218</v>
      </c>
      <c r="E40" s="90" t="s">
        <v>221</v>
      </c>
      <c r="F40" s="90" t="s">
        <v>233</v>
      </c>
      <c r="G40" s="92">
        <v>500</v>
      </c>
      <c r="H40" s="99" t="s">
        <v>258</v>
      </c>
      <c r="I40" s="83">
        <v>683</v>
      </c>
      <c r="J40" s="45">
        <v>681.5</v>
      </c>
      <c r="K40" s="56">
        <f t="shared" si="0"/>
        <v>99.78038067349927</v>
      </c>
    </row>
    <row r="41" spans="2:11" s="65" customFormat="1" ht="47.25">
      <c r="B41" s="70" t="s">
        <v>159</v>
      </c>
      <c r="C41" s="106" t="s">
        <v>258</v>
      </c>
      <c r="D41" s="107" t="s">
        <v>221</v>
      </c>
      <c r="E41" s="107" t="s">
        <v>217</v>
      </c>
      <c r="F41" s="107" t="s">
        <v>257</v>
      </c>
      <c r="G41" s="111" t="s">
        <v>258</v>
      </c>
      <c r="H41" s="84" t="s">
        <v>258</v>
      </c>
      <c r="I41" s="84" t="s">
        <v>247</v>
      </c>
      <c r="J41" s="43">
        <f>J45+J54</f>
        <v>315.29999999999995</v>
      </c>
      <c r="K41" s="64">
        <f t="shared" si="0"/>
        <v>83.17066737008703</v>
      </c>
    </row>
    <row r="42" spans="2:11" ht="15.75">
      <c r="B42" s="71" t="s">
        <v>160</v>
      </c>
      <c r="C42" s="109" t="s">
        <v>258</v>
      </c>
      <c r="D42" s="90" t="s">
        <v>221</v>
      </c>
      <c r="E42" s="90" t="s">
        <v>218</v>
      </c>
      <c r="F42" s="90" t="s">
        <v>257</v>
      </c>
      <c r="G42" s="92" t="s">
        <v>258</v>
      </c>
      <c r="H42" s="99" t="s">
        <v>258</v>
      </c>
      <c r="I42" s="83">
        <v>63.1</v>
      </c>
      <c r="J42" s="45">
        <v>0</v>
      </c>
      <c r="K42" s="45">
        <f t="shared" si="0"/>
        <v>0</v>
      </c>
    </row>
    <row r="43" spans="2:11" ht="30.75">
      <c r="B43" s="71" t="s">
        <v>161</v>
      </c>
      <c r="C43" s="114" t="s">
        <v>258</v>
      </c>
      <c r="D43" s="122" t="s">
        <v>221</v>
      </c>
      <c r="E43" s="122" t="s">
        <v>218</v>
      </c>
      <c r="F43" s="122">
        <v>7950000</v>
      </c>
      <c r="G43" s="115" t="s">
        <v>258</v>
      </c>
      <c r="H43" s="83" t="s">
        <v>258</v>
      </c>
      <c r="I43" s="83">
        <v>63.1</v>
      </c>
      <c r="J43" s="45">
        <v>0</v>
      </c>
      <c r="K43" s="45">
        <f t="shared" si="0"/>
        <v>0</v>
      </c>
    </row>
    <row r="44" spans="2:11" ht="30.75">
      <c r="B44" s="71" t="s">
        <v>141</v>
      </c>
      <c r="C44" s="109" t="s">
        <v>258</v>
      </c>
      <c r="D44" s="90" t="s">
        <v>221</v>
      </c>
      <c r="E44" s="90" t="s">
        <v>218</v>
      </c>
      <c r="F44" s="90">
        <v>7950000</v>
      </c>
      <c r="G44" s="92">
        <v>500</v>
      </c>
      <c r="H44" s="99" t="s">
        <v>258</v>
      </c>
      <c r="I44" s="83">
        <v>63.1</v>
      </c>
      <c r="J44" s="45">
        <v>0</v>
      </c>
      <c r="K44" s="45">
        <f t="shared" si="0"/>
        <v>0</v>
      </c>
    </row>
    <row r="45" spans="2:11" ht="15.75">
      <c r="B45" s="73" t="s">
        <v>162</v>
      </c>
      <c r="C45" s="114" t="s">
        <v>258</v>
      </c>
      <c r="D45" s="122" t="s">
        <v>221</v>
      </c>
      <c r="E45" s="122" t="s">
        <v>234</v>
      </c>
      <c r="F45" s="122" t="s">
        <v>257</v>
      </c>
      <c r="G45" s="115" t="s">
        <v>258</v>
      </c>
      <c r="H45" s="83" t="s">
        <v>258</v>
      </c>
      <c r="I45" s="83">
        <v>166.5</v>
      </c>
      <c r="J45" s="45">
        <v>166.1</v>
      </c>
      <c r="K45" s="56">
        <f t="shared" si="0"/>
        <v>99.75975975975976</v>
      </c>
    </row>
    <row r="46" spans="2:11" ht="45.75">
      <c r="B46" s="71" t="s">
        <v>163</v>
      </c>
      <c r="C46" s="109" t="s">
        <v>258</v>
      </c>
      <c r="D46" s="90" t="s">
        <v>221</v>
      </c>
      <c r="E46" s="90" t="s">
        <v>234</v>
      </c>
      <c r="F46" s="90">
        <v>2180000</v>
      </c>
      <c r="G46" s="92" t="s">
        <v>258</v>
      </c>
      <c r="H46" s="99" t="s">
        <v>258</v>
      </c>
      <c r="I46" s="112">
        <v>68</v>
      </c>
      <c r="J46" s="45">
        <v>67.6</v>
      </c>
      <c r="K46" s="56">
        <f t="shared" si="0"/>
        <v>99.41176470588235</v>
      </c>
    </row>
    <row r="47" spans="2:11" ht="45.75">
      <c r="B47" s="72" t="s">
        <v>164</v>
      </c>
      <c r="C47" s="114" t="s">
        <v>258</v>
      </c>
      <c r="D47" s="122" t="s">
        <v>221</v>
      </c>
      <c r="E47" s="122" t="s">
        <v>234</v>
      </c>
      <c r="F47" s="124">
        <v>2180101</v>
      </c>
      <c r="G47" s="117" t="s">
        <v>258</v>
      </c>
      <c r="H47" s="118" t="s">
        <v>258</v>
      </c>
      <c r="I47" s="118">
        <v>68</v>
      </c>
      <c r="J47" s="45">
        <v>67.6</v>
      </c>
      <c r="K47" s="56">
        <f t="shared" si="0"/>
        <v>99.41176470588235</v>
      </c>
    </row>
    <row r="48" spans="2:11" ht="30.75">
      <c r="B48" s="71" t="s">
        <v>141</v>
      </c>
      <c r="C48" s="109" t="s">
        <v>258</v>
      </c>
      <c r="D48" s="90" t="s">
        <v>221</v>
      </c>
      <c r="E48" s="90" t="s">
        <v>234</v>
      </c>
      <c r="F48" s="90">
        <v>2180101</v>
      </c>
      <c r="G48" s="92">
        <v>500</v>
      </c>
      <c r="H48" s="99" t="s">
        <v>258</v>
      </c>
      <c r="I48" s="113">
        <v>68</v>
      </c>
      <c r="J48" s="45">
        <v>67.6</v>
      </c>
      <c r="K48" s="56">
        <f t="shared" si="0"/>
        <v>99.41176470588235</v>
      </c>
    </row>
    <row r="49" spans="2:11" ht="30.75" hidden="1">
      <c r="B49" s="71" t="s">
        <v>165</v>
      </c>
      <c r="C49" s="109" t="s">
        <v>258</v>
      </c>
      <c r="D49" s="90" t="s">
        <v>221</v>
      </c>
      <c r="E49" s="90" t="s">
        <v>234</v>
      </c>
      <c r="F49" s="90">
        <v>2180102</v>
      </c>
      <c r="G49" s="92" t="s">
        <v>258</v>
      </c>
      <c r="H49" s="99" t="s">
        <v>258</v>
      </c>
      <c r="I49" s="83">
        <v>0</v>
      </c>
      <c r="J49" s="45"/>
      <c r="K49" s="45"/>
    </row>
    <row r="50" spans="2:11" ht="30.75" hidden="1">
      <c r="B50" s="71" t="s">
        <v>141</v>
      </c>
      <c r="C50" s="109" t="s">
        <v>258</v>
      </c>
      <c r="D50" s="90" t="s">
        <v>221</v>
      </c>
      <c r="E50" s="90" t="s">
        <v>234</v>
      </c>
      <c r="F50" s="90">
        <v>2180102</v>
      </c>
      <c r="G50" s="92">
        <v>500</v>
      </c>
      <c r="H50" s="99" t="s">
        <v>258</v>
      </c>
      <c r="I50" s="83">
        <v>0</v>
      </c>
      <c r="J50" s="45"/>
      <c r="K50" s="45"/>
    </row>
    <row r="51" spans="2:11" ht="15.75">
      <c r="B51" s="71" t="s">
        <v>166</v>
      </c>
      <c r="C51" s="114" t="s">
        <v>258</v>
      </c>
      <c r="D51" s="122" t="s">
        <v>221</v>
      </c>
      <c r="E51" s="122" t="s">
        <v>234</v>
      </c>
      <c r="F51" s="122">
        <v>2190000</v>
      </c>
      <c r="G51" s="115" t="s">
        <v>258</v>
      </c>
      <c r="H51" s="83" t="s">
        <v>258</v>
      </c>
      <c r="I51" s="83">
        <v>98.5</v>
      </c>
      <c r="J51" s="45">
        <v>98.5</v>
      </c>
      <c r="K51" s="45">
        <f t="shared" si="0"/>
        <v>100</v>
      </c>
    </row>
    <row r="52" spans="2:11" ht="45.75">
      <c r="B52" s="71" t="s">
        <v>167</v>
      </c>
      <c r="C52" s="109" t="s">
        <v>258</v>
      </c>
      <c r="D52" s="90" t="s">
        <v>221</v>
      </c>
      <c r="E52" s="90" t="s">
        <v>234</v>
      </c>
      <c r="F52" s="90">
        <v>2190100</v>
      </c>
      <c r="G52" s="92" t="s">
        <v>258</v>
      </c>
      <c r="H52" s="99" t="s">
        <v>258</v>
      </c>
      <c r="I52" s="83">
        <v>98.5</v>
      </c>
      <c r="J52" s="45">
        <v>98.5</v>
      </c>
      <c r="K52" s="45">
        <f t="shared" si="0"/>
        <v>100</v>
      </c>
    </row>
    <row r="53" spans="2:11" ht="30.75">
      <c r="B53" s="71" t="s">
        <v>141</v>
      </c>
      <c r="C53" s="114" t="s">
        <v>258</v>
      </c>
      <c r="D53" s="122" t="s">
        <v>221</v>
      </c>
      <c r="E53" s="122" t="s">
        <v>234</v>
      </c>
      <c r="F53" s="122">
        <v>2190100</v>
      </c>
      <c r="G53" s="115">
        <v>500</v>
      </c>
      <c r="H53" s="83" t="s">
        <v>258</v>
      </c>
      <c r="I53" s="83">
        <v>98.5</v>
      </c>
      <c r="J53" s="45">
        <v>98.5</v>
      </c>
      <c r="K53" s="45">
        <f t="shared" si="0"/>
        <v>100</v>
      </c>
    </row>
    <row r="54" spans="2:11" ht="45.75">
      <c r="B54" s="72" t="s">
        <v>168</v>
      </c>
      <c r="C54" s="109" t="s">
        <v>258</v>
      </c>
      <c r="D54" s="90" t="s">
        <v>221</v>
      </c>
      <c r="E54" s="90">
        <v>14</v>
      </c>
      <c r="F54" s="90" t="s">
        <v>257</v>
      </c>
      <c r="G54" s="92" t="s">
        <v>258</v>
      </c>
      <c r="H54" s="99" t="s">
        <v>258</v>
      </c>
      <c r="I54" s="112" t="s">
        <v>235</v>
      </c>
      <c r="J54" s="45">
        <v>149.2</v>
      </c>
      <c r="K54" s="56">
        <f t="shared" si="0"/>
        <v>99.86613119143239</v>
      </c>
    </row>
    <row r="55" spans="2:11" ht="45.75">
      <c r="B55" s="71" t="s">
        <v>169</v>
      </c>
      <c r="C55" s="114" t="s">
        <v>258</v>
      </c>
      <c r="D55" s="122" t="s">
        <v>221</v>
      </c>
      <c r="E55" s="122">
        <v>14</v>
      </c>
      <c r="F55" s="122">
        <v>2470000</v>
      </c>
      <c r="G55" s="115" t="s">
        <v>258</v>
      </c>
      <c r="H55" s="83" t="s">
        <v>258</v>
      </c>
      <c r="I55" s="83" t="s">
        <v>235</v>
      </c>
      <c r="J55" s="44" t="s">
        <v>235</v>
      </c>
      <c r="K55" s="45">
        <f t="shared" si="0"/>
        <v>100</v>
      </c>
    </row>
    <row r="56" spans="2:11" ht="30.75">
      <c r="B56" s="116" t="s">
        <v>141</v>
      </c>
      <c r="C56" s="109" t="s">
        <v>258</v>
      </c>
      <c r="D56" s="90" t="s">
        <v>221</v>
      </c>
      <c r="E56" s="90">
        <v>14</v>
      </c>
      <c r="F56" s="90">
        <v>2470000</v>
      </c>
      <c r="G56" s="92">
        <v>500</v>
      </c>
      <c r="H56" s="99" t="s">
        <v>258</v>
      </c>
      <c r="I56" s="113" t="s">
        <v>235</v>
      </c>
      <c r="J56" s="44" t="s">
        <v>235</v>
      </c>
      <c r="K56" s="45">
        <f t="shared" si="0"/>
        <v>100</v>
      </c>
    </row>
    <row r="57" spans="2:11" s="65" customFormat="1" ht="15.75">
      <c r="B57" s="70" t="s">
        <v>170</v>
      </c>
      <c r="C57" s="106" t="s">
        <v>258</v>
      </c>
      <c r="D57" s="107" t="s">
        <v>222</v>
      </c>
      <c r="E57" s="107" t="s">
        <v>217</v>
      </c>
      <c r="F57" s="107" t="s">
        <v>257</v>
      </c>
      <c r="G57" s="111" t="s">
        <v>258</v>
      </c>
      <c r="H57" s="84" t="s">
        <v>258</v>
      </c>
      <c r="I57" s="84" t="s">
        <v>248</v>
      </c>
      <c r="J57" s="68">
        <f>J62+J68</f>
        <v>4313</v>
      </c>
      <c r="K57" s="64">
        <f t="shared" si="0"/>
        <v>49.500177893057575</v>
      </c>
    </row>
    <row r="58" spans="2:11" ht="15.75" hidden="1">
      <c r="B58" s="74" t="s">
        <v>171</v>
      </c>
      <c r="C58" s="109" t="s">
        <v>258</v>
      </c>
      <c r="D58" s="90">
        <v>4</v>
      </c>
      <c r="E58" s="95">
        <v>7</v>
      </c>
      <c r="F58" s="95" t="s">
        <v>257</v>
      </c>
      <c r="G58" s="96"/>
      <c r="H58" s="103"/>
      <c r="I58" s="83">
        <v>0</v>
      </c>
      <c r="J58" s="45"/>
      <c r="K58" s="45"/>
    </row>
    <row r="59" spans="2:11" ht="15.75" hidden="1">
      <c r="B59" s="71" t="s">
        <v>172</v>
      </c>
      <c r="C59" s="109" t="s">
        <v>258</v>
      </c>
      <c r="D59" s="90">
        <v>4</v>
      </c>
      <c r="E59" s="90">
        <v>7</v>
      </c>
      <c r="F59" s="90">
        <v>292000</v>
      </c>
      <c r="G59" s="92"/>
      <c r="H59" s="99"/>
      <c r="I59" s="83">
        <v>0</v>
      </c>
      <c r="J59" s="45"/>
      <c r="K59" s="45"/>
    </row>
    <row r="60" spans="2:11" ht="30.75" hidden="1">
      <c r="B60" s="72" t="s">
        <v>173</v>
      </c>
      <c r="C60" s="109" t="s">
        <v>258</v>
      </c>
      <c r="D60" s="91">
        <v>4</v>
      </c>
      <c r="E60" s="91">
        <v>7</v>
      </c>
      <c r="F60" s="91">
        <v>292000</v>
      </c>
      <c r="G60" s="94"/>
      <c r="H60" s="102"/>
      <c r="I60" s="85">
        <v>0</v>
      </c>
      <c r="J60" s="45"/>
      <c r="K60" s="45"/>
    </row>
    <row r="61" spans="2:11" ht="30.75" hidden="1">
      <c r="B61" s="71" t="s">
        <v>141</v>
      </c>
      <c r="C61" s="109" t="s">
        <v>258</v>
      </c>
      <c r="D61" s="90">
        <v>4</v>
      </c>
      <c r="E61" s="90">
        <v>7</v>
      </c>
      <c r="F61" s="90">
        <v>292000</v>
      </c>
      <c r="G61" s="92">
        <v>500</v>
      </c>
      <c r="H61" s="99"/>
      <c r="I61" s="83">
        <v>0</v>
      </c>
      <c r="J61" s="45"/>
      <c r="K61" s="45"/>
    </row>
    <row r="62" spans="2:11" ht="15.75">
      <c r="B62" s="71" t="s">
        <v>174</v>
      </c>
      <c r="C62" s="109" t="s">
        <v>258</v>
      </c>
      <c r="D62" s="90" t="s">
        <v>222</v>
      </c>
      <c r="E62" s="90" t="s">
        <v>234</v>
      </c>
      <c r="F62" s="90" t="s">
        <v>257</v>
      </c>
      <c r="G62" s="92" t="s">
        <v>258</v>
      </c>
      <c r="H62" s="99" t="s">
        <v>258</v>
      </c>
      <c r="I62" s="112">
        <v>8562</v>
      </c>
      <c r="J62" s="45">
        <v>4161.9</v>
      </c>
      <c r="K62" s="56">
        <f aca="true" t="shared" si="1" ref="K62:K113">J62/I62*100</f>
        <v>48.608969866853535</v>
      </c>
    </row>
    <row r="63" spans="2:11" ht="15.75">
      <c r="B63" s="71" t="s">
        <v>175</v>
      </c>
      <c r="C63" s="114" t="s">
        <v>258</v>
      </c>
      <c r="D63" s="122" t="s">
        <v>222</v>
      </c>
      <c r="E63" s="122" t="s">
        <v>234</v>
      </c>
      <c r="F63" s="122">
        <v>3150000</v>
      </c>
      <c r="G63" s="115" t="s">
        <v>258</v>
      </c>
      <c r="H63" s="83" t="s">
        <v>258</v>
      </c>
      <c r="I63" s="83">
        <v>8562</v>
      </c>
      <c r="J63" s="45">
        <v>4161.9</v>
      </c>
      <c r="K63" s="56">
        <f t="shared" si="1"/>
        <v>48.608969866853535</v>
      </c>
    </row>
    <row r="64" spans="2:11" ht="30.75">
      <c r="B64" s="71" t="s">
        <v>176</v>
      </c>
      <c r="C64" s="109" t="s">
        <v>258</v>
      </c>
      <c r="D64" s="90" t="s">
        <v>222</v>
      </c>
      <c r="E64" s="90" t="s">
        <v>234</v>
      </c>
      <c r="F64" s="90">
        <v>3150100</v>
      </c>
      <c r="G64" s="92" t="s">
        <v>258</v>
      </c>
      <c r="H64" s="99" t="s">
        <v>258</v>
      </c>
      <c r="I64" s="99">
        <v>8562</v>
      </c>
      <c r="J64" s="45">
        <v>4161.9</v>
      </c>
      <c r="K64" s="56">
        <f t="shared" si="1"/>
        <v>48.608969866853535</v>
      </c>
    </row>
    <row r="65" spans="2:11" ht="30.75">
      <c r="B65" s="72" t="s">
        <v>177</v>
      </c>
      <c r="C65" s="114" t="s">
        <v>258</v>
      </c>
      <c r="D65" s="122" t="s">
        <v>222</v>
      </c>
      <c r="E65" s="122" t="s">
        <v>234</v>
      </c>
      <c r="F65" s="124">
        <v>3150106</v>
      </c>
      <c r="G65" s="117" t="s">
        <v>258</v>
      </c>
      <c r="H65" s="118" t="s">
        <v>258</v>
      </c>
      <c r="I65" s="118">
        <v>8562</v>
      </c>
      <c r="J65" s="45">
        <v>4161.9</v>
      </c>
      <c r="K65" s="56">
        <f t="shared" si="1"/>
        <v>48.608969866853535</v>
      </c>
    </row>
    <row r="66" spans="2:11" ht="15.75">
      <c r="B66" s="71" t="s">
        <v>178</v>
      </c>
      <c r="C66" s="109" t="s">
        <v>258</v>
      </c>
      <c r="D66" s="90" t="s">
        <v>222</v>
      </c>
      <c r="E66" s="90" t="s">
        <v>234</v>
      </c>
      <c r="F66" s="90">
        <v>3150106</v>
      </c>
      <c r="G66" s="92">
        <v>365</v>
      </c>
      <c r="H66" s="99" t="s">
        <v>258</v>
      </c>
      <c r="I66" s="113">
        <v>1162</v>
      </c>
      <c r="J66" s="45">
        <v>674.6</v>
      </c>
      <c r="K66" s="56">
        <f t="shared" si="1"/>
        <v>58.05507745266782</v>
      </c>
    </row>
    <row r="67" spans="2:11" ht="30.75">
      <c r="B67" s="72" t="s">
        <v>179</v>
      </c>
      <c r="C67" s="114" t="s">
        <v>258</v>
      </c>
      <c r="D67" s="122" t="s">
        <v>222</v>
      </c>
      <c r="E67" s="122" t="s">
        <v>234</v>
      </c>
      <c r="F67" s="124">
        <v>3150106</v>
      </c>
      <c r="G67" s="117">
        <v>365</v>
      </c>
      <c r="H67" s="118" t="s">
        <v>258</v>
      </c>
      <c r="I67" s="85">
        <v>7400</v>
      </c>
      <c r="J67" s="45">
        <v>3487.3</v>
      </c>
      <c r="K67" s="56">
        <f t="shared" si="1"/>
        <v>47.12567567567568</v>
      </c>
    </row>
    <row r="68" spans="2:11" ht="30.75">
      <c r="B68" s="72" t="s">
        <v>180</v>
      </c>
      <c r="C68" s="109" t="s">
        <v>258</v>
      </c>
      <c r="D68" s="90" t="s">
        <v>222</v>
      </c>
      <c r="E68" s="90">
        <v>12</v>
      </c>
      <c r="F68" s="90" t="s">
        <v>257</v>
      </c>
      <c r="G68" s="92" t="s">
        <v>258</v>
      </c>
      <c r="H68" s="99" t="s">
        <v>258</v>
      </c>
      <c r="I68" s="83" t="s">
        <v>237</v>
      </c>
      <c r="J68" s="45">
        <v>151.1</v>
      </c>
      <c r="K68" s="55">
        <f t="shared" si="1"/>
        <v>100</v>
      </c>
    </row>
    <row r="69" spans="2:11" ht="30.75">
      <c r="B69" s="71" t="s">
        <v>181</v>
      </c>
      <c r="C69" s="114" t="s">
        <v>258</v>
      </c>
      <c r="D69" s="122" t="s">
        <v>222</v>
      </c>
      <c r="E69" s="124">
        <v>12</v>
      </c>
      <c r="F69" s="124">
        <v>3380000</v>
      </c>
      <c r="G69" s="117" t="s">
        <v>258</v>
      </c>
      <c r="H69" s="118" t="s">
        <v>258</v>
      </c>
      <c r="I69" s="83" t="s">
        <v>237</v>
      </c>
      <c r="J69" s="44" t="s">
        <v>237</v>
      </c>
      <c r="K69" s="55">
        <f t="shared" si="1"/>
        <v>100</v>
      </c>
    </row>
    <row r="70" spans="2:11" ht="30.75">
      <c r="B70" s="101" t="s">
        <v>182</v>
      </c>
      <c r="C70" s="109" t="s">
        <v>258</v>
      </c>
      <c r="D70" s="90" t="s">
        <v>222</v>
      </c>
      <c r="E70" s="91">
        <v>12</v>
      </c>
      <c r="F70" s="91">
        <v>3380000</v>
      </c>
      <c r="G70" s="94" t="s">
        <v>258</v>
      </c>
      <c r="H70" s="102" t="s">
        <v>258</v>
      </c>
      <c r="I70" s="83" t="s">
        <v>237</v>
      </c>
      <c r="J70" s="44" t="s">
        <v>237</v>
      </c>
      <c r="K70" s="55">
        <f t="shared" si="1"/>
        <v>100</v>
      </c>
    </row>
    <row r="71" spans="2:11" ht="30.75">
      <c r="B71" s="72" t="s">
        <v>141</v>
      </c>
      <c r="C71" s="114" t="s">
        <v>258</v>
      </c>
      <c r="D71" s="122" t="s">
        <v>222</v>
      </c>
      <c r="E71" s="124">
        <v>12</v>
      </c>
      <c r="F71" s="124">
        <v>3380000</v>
      </c>
      <c r="G71" s="117">
        <v>500</v>
      </c>
      <c r="H71" s="118" t="s">
        <v>258</v>
      </c>
      <c r="I71" s="83" t="s">
        <v>237</v>
      </c>
      <c r="J71" s="44" t="s">
        <v>237</v>
      </c>
      <c r="K71" s="55">
        <f t="shared" si="1"/>
        <v>100</v>
      </c>
    </row>
    <row r="72" spans="2:11" s="67" customFormat="1" ht="31.5">
      <c r="B72" s="70" t="s">
        <v>183</v>
      </c>
      <c r="C72" s="105" t="s">
        <v>258</v>
      </c>
      <c r="D72" s="89" t="s">
        <v>236</v>
      </c>
      <c r="E72" s="89" t="s">
        <v>217</v>
      </c>
      <c r="F72" s="89" t="s">
        <v>257</v>
      </c>
      <c r="G72" s="93" t="s">
        <v>258</v>
      </c>
      <c r="H72" s="100" t="s">
        <v>258</v>
      </c>
      <c r="I72" s="84" t="s">
        <v>246</v>
      </c>
      <c r="J72" s="43">
        <f>J73+J78+J82</f>
        <v>49355.4</v>
      </c>
      <c r="K72" s="64">
        <f t="shared" si="1"/>
        <v>96.54736660902496</v>
      </c>
    </row>
    <row r="73" spans="2:11" ht="15.75">
      <c r="B73" s="73" t="s">
        <v>184</v>
      </c>
      <c r="C73" s="114" t="s">
        <v>258</v>
      </c>
      <c r="D73" s="122" t="s">
        <v>236</v>
      </c>
      <c r="E73" s="122" t="s">
        <v>216</v>
      </c>
      <c r="F73" s="122" t="s">
        <v>257</v>
      </c>
      <c r="G73" s="115" t="s">
        <v>258</v>
      </c>
      <c r="H73" s="83" t="s">
        <v>258</v>
      </c>
      <c r="I73" s="83">
        <v>8581.6</v>
      </c>
      <c r="J73" s="45">
        <v>7708.2</v>
      </c>
      <c r="K73" s="56">
        <f t="shared" si="1"/>
        <v>89.82241073925607</v>
      </c>
    </row>
    <row r="74" spans="2:11" ht="15.75">
      <c r="B74" s="71" t="s">
        <v>185</v>
      </c>
      <c r="C74" s="109" t="s">
        <v>258</v>
      </c>
      <c r="D74" s="90" t="s">
        <v>236</v>
      </c>
      <c r="E74" s="90" t="s">
        <v>216</v>
      </c>
      <c r="F74" s="90">
        <v>3500000</v>
      </c>
      <c r="G74" s="92" t="s">
        <v>258</v>
      </c>
      <c r="H74" s="99" t="s">
        <v>258</v>
      </c>
      <c r="I74" s="83">
        <v>8581.6</v>
      </c>
      <c r="J74" s="45">
        <v>7708.2</v>
      </c>
      <c r="K74" s="56">
        <f t="shared" si="1"/>
        <v>89.82241073925607</v>
      </c>
    </row>
    <row r="75" spans="2:11" ht="15.75">
      <c r="B75" s="71" t="s">
        <v>186</v>
      </c>
      <c r="C75" s="114" t="s">
        <v>258</v>
      </c>
      <c r="D75" s="122" t="s">
        <v>236</v>
      </c>
      <c r="E75" s="122" t="s">
        <v>216</v>
      </c>
      <c r="F75" s="122">
        <v>3500300</v>
      </c>
      <c r="G75" s="115" t="s">
        <v>258</v>
      </c>
      <c r="H75" s="83" t="s">
        <v>258</v>
      </c>
      <c r="I75" s="83">
        <v>8581.6</v>
      </c>
      <c r="J75" s="45">
        <v>7708.2</v>
      </c>
      <c r="K75" s="56">
        <f t="shared" si="1"/>
        <v>89.82241073925607</v>
      </c>
    </row>
    <row r="76" spans="2:11" ht="30.75">
      <c r="B76" s="72" t="s">
        <v>141</v>
      </c>
      <c r="C76" s="109" t="s">
        <v>258</v>
      </c>
      <c r="D76" s="90" t="s">
        <v>236</v>
      </c>
      <c r="E76" s="90" t="s">
        <v>216</v>
      </c>
      <c r="F76" s="91">
        <v>3500300</v>
      </c>
      <c r="G76" s="94">
        <v>500</v>
      </c>
      <c r="H76" s="102" t="s">
        <v>258</v>
      </c>
      <c r="I76" s="85">
        <v>2849.6</v>
      </c>
      <c r="J76" s="45">
        <v>2849.6</v>
      </c>
      <c r="K76" s="61">
        <f t="shared" si="1"/>
        <v>100</v>
      </c>
    </row>
    <row r="77" spans="2:11" ht="30.75">
      <c r="B77" s="72" t="s">
        <v>187</v>
      </c>
      <c r="C77" s="114" t="s">
        <v>258</v>
      </c>
      <c r="D77" s="122" t="s">
        <v>236</v>
      </c>
      <c r="E77" s="122" t="s">
        <v>216</v>
      </c>
      <c r="F77" s="124">
        <v>3500300</v>
      </c>
      <c r="G77" s="117">
        <v>521</v>
      </c>
      <c r="H77" s="118" t="s">
        <v>258</v>
      </c>
      <c r="I77" s="85">
        <v>5732</v>
      </c>
      <c r="J77" s="45">
        <v>4858.7</v>
      </c>
      <c r="K77" s="56">
        <f t="shared" si="1"/>
        <v>84.76448011165387</v>
      </c>
    </row>
    <row r="78" spans="2:11" ht="15.75">
      <c r="B78" s="72" t="s">
        <v>188</v>
      </c>
      <c r="C78" s="114" t="s">
        <v>258</v>
      </c>
      <c r="D78" s="124" t="s">
        <v>236</v>
      </c>
      <c r="E78" s="124" t="s">
        <v>218</v>
      </c>
      <c r="F78" s="124" t="s">
        <v>257</v>
      </c>
      <c r="G78" s="117" t="s">
        <v>258</v>
      </c>
      <c r="H78" s="118" t="s">
        <v>258</v>
      </c>
      <c r="I78" s="86" t="s">
        <v>238</v>
      </c>
      <c r="J78" s="45">
        <v>7640.7</v>
      </c>
      <c r="K78" s="61">
        <f t="shared" si="1"/>
        <v>100</v>
      </c>
    </row>
    <row r="79" spans="2:11" ht="15.75">
      <c r="B79" s="71" t="s">
        <v>189</v>
      </c>
      <c r="C79" s="109" t="s">
        <v>258</v>
      </c>
      <c r="D79" s="91" t="s">
        <v>236</v>
      </c>
      <c r="E79" s="91" t="s">
        <v>218</v>
      </c>
      <c r="F79" s="90">
        <v>3510000</v>
      </c>
      <c r="G79" s="92" t="s">
        <v>258</v>
      </c>
      <c r="H79" s="99" t="s">
        <v>258</v>
      </c>
      <c r="I79" s="86" t="s">
        <v>238</v>
      </c>
      <c r="J79" s="45">
        <v>7640.7</v>
      </c>
      <c r="K79" s="45">
        <f t="shared" si="1"/>
        <v>100</v>
      </c>
    </row>
    <row r="80" spans="2:11" ht="30.75">
      <c r="B80" s="71" t="s">
        <v>190</v>
      </c>
      <c r="C80" s="114" t="s">
        <v>258</v>
      </c>
      <c r="D80" s="124" t="s">
        <v>236</v>
      </c>
      <c r="E80" s="124" t="s">
        <v>218</v>
      </c>
      <c r="F80" s="122">
        <v>3510500</v>
      </c>
      <c r="G80" s="115" t="s">
        <v>258</v>
      </c>
      <c r="H80" s="83" t="s">
        <v>258</v>
      </c>
      <c r="I80" s="86" t="s">
        <v>238</v>
      </c>
      <c r="J80" s="45">
        <v>7640.7</v>
      </c>
      <c r="K80" s="45">
        <f t="shared" si="1"/>
        <v>100</v>
      </c>
    </row>
    <row r="81" spans="2:11" ht="30.75">
      <c r="B81" s="72" t="s">
        <v>141</v>
      </c>
      <c r="C81" s="109" t="s">
        <v>258</v>
      </c>
      <c r="D81" s="91" t="s">
        <v>236</v>
      </c>
      <c r="E81" s="91" t="s">
        <v>218</v>
      </c>
      <c r="F81" s="91">
        <v>3510500</v>
      </c>
      <c r="G81" s="94">
        <v>500</v>
      </c>
      <c r="H81" s="102" t="s">
        <v>258</v>
      </c>
      <c r="I81" s="86" t="s">
        <v>238</v>
      </c>
      <c r="J81" s="45">
        <v>7640.7</v>
      </c>
      <c r="K81" s="45">
        <f t="shared" si="1"/>
        <v>100</v>
      </c>
    </row>
    <row r="82" spans="2:11" ht="15.75">
      <c r="B82" s="71" t="s">
        <v>191</v>
      </c>
      <c r="C82" s="114" t="s">
        <v>258</v>
      </c>
      <c r="D82" s="122" t="s">
        <v>236</v>
      </c>
      <c r="E82" s="122" t="s">
        <v>221</v>
      </c>
      <c r="F82" s="122" t="s">
        <v>257</v>
      </c>
      <c r="G82" s="115" t="s">
        <v>258</v>
      </c>
      <c r="H82" s="83" t="s">
        <v>258</v>
      </c>
      <c r="I82" s="87" t="s">
        <v>239</v>
      </c>
      <c r="J82" s="45">
        <v>34006.5</v>
      </c>
      <c r="K82" s="56">
        <f t="shared" si="1"/>
        <v>97.44513311612954</v>
      </c>
    </row>
    <row r="83" spans="2:11" ht="15.75">
      <c r="B83" s="71" t="s">
        <v>191</v>
      </c>
      <c r="C83" s="109" t="s">
        <v>258</v>
      </c>
      <c r="D83" s="90" t="s">
        <v>236</v>
      </c>
      <c r="E83" s="90" t="s">
        <v>221</v>
      </c>
      <c r="F83" s="90">
        <v>6000000</v>
      </c>
      <c r="G83" s="92" t="s">
        <v>258</v>
      </c>
      <c r="H83" s="99" t="s">
        <v>258</v>
      </c>
      <c r="I83" s="126" t="s">
        <v>239</v>
      </c>
      <c r="J83" s="45">
        <v>34006.5</v>
      </c>
      <c r="K83" s="56">
        <f t="shared" si="1"/>
        <v>97.44513311612954</v>
      </c>
    </row>
    <row r="84" spans="2:11" ht="15.75">
      <c r="B84" s="71" t="s">
        <v>192</v>
      </c>
      <c r="C84" s="114" t="s">
        <v>258</v>
      </c>
      <c r="D84" s="122" t="s">
        <v>236</v>
      </c>
      <c r="E84" s="122" t="s">
        <v>221</v>
      </c>
      <c r="F84" s="122">
        <v>6000100</v>
      </c>
      <c r="G84" s="115" t="s">
        <v>258</v>
      </c>
      <c r="H84" s="83" t="s">
        <v>258</v>
      </c>
      <c r="I84" s="87">
        <v>5650.6</v>
      </c>
      <c r="J84" s="45">
        <f>3966+1424.8+20.1</f>
        <v>5410.900000000001</v>
      </c>
      <c r="K84" s="56">
        <f t="shared" si="1"/>
        <v>95.75797260467915</v>
      </c>
    </row>
    <row r="85" spans="2:11" ht="30.75">
      <c r="B85" s="72" t="s">
        <v>141</v>
      </c>
      <c r="C85" s="109" t="s">
        <v>258</v>
      </c>
      <c r="D85" s="90" t="s">
        <v>236</v>
      </c>
      <c r="E85" s="90" t="s">
        <v>221</v>
      </c>
      <c r="F85" s="91">
        <v>6000100</v>
      </c>
      <c r="G85" s="94">
        <v>500</v>
      </c>
      <c r="H85" s="102" t="s">
        <v>258</v>
      </c>
      <c r="I85" s="86">
        <v>5650.6</v>
      </c>
      <c r="J85" s="45">
        <v>5410.9</v>
      </c>
      <c r="K85" s="56">
        <f t="shared" si="1"/>
        <v>95.75797260467913</v>
      </c>
    </row>
    <row r="86" spans="2:11" ht="45.75">
      <c r="B86" s="72" t="s">
        <v>193</v>
      </c>
      <c r="C86" s="114" t="s">
        <v>258</v>
      </c>
      <c r="D86" s="122" t="s">
        <v>236</v>
      </c>
      <c r="E86" s="122" t="s">
        <v>221</v>
      </c>
      <c r="F86" s="124">
        <v>6000200</v>
      </c>
      <c r="G86" s="117" t="s">
        <v>258</v>
      </c>
      <c r="H86" s="118" t="s">
        <v>258</v>
      </c>
      <c r="I86" s="125">
        <v>15291.4</v>
      </c>
      <c r="J86" s="45">
        <v>15291.4</v>
      </c>
      <c r="K86" s="56">
        <f t="shared" si="1"/>
        <v>100</v>
      </c>
    </row>
    <row r="87" spans="2:11" ht="30.75">
      <c r="B87" s="72" t="s">
        <v>141</v>
      </c>
      <c r="C87" s="109" t="s">
        <v>258</v>
      </c>
      <c r="D87" s="90" t="s">
        <v>236</v>
      </c>
      <c r="E87" s="90" t="s">
        <v>221</v>
      </c>
      <c r="F87" s="91">
        <v>6000200</v>
      </c>
      <c r="G87" s="94">
        <v>500</v>
      </c>
      <c r="H87" s="102" t="s">
        <v>258</v>
      </c>
      <c r="I87" s="123">
        <v>15291.4</v>
      </c>
      <c r="J87" s="45">
        <v>15291.4</v>
      </c>
      <c r="K87" s="56">
        <f t="shared" si="1"/>
        <v>100</v>
      </c>
    </row>
    <row r="88" spans="2:11" ht="15.75">
      <c r="B88" s="71" t="s">
        <v>194</v>
      </c>
      <c r="C88" s="114" t="s">
        <v>258</v>
      </c>
      <c r="D88" s="122" t="s">
        <v>236</v>
      </c>
      <c r="E88" s="122" t="s">
        <v>221</v>
      </c>
      <c r="F88" s="122">
        <v>6000300</v>
      </c>
      <c r="G88" s="115" t="s">
        <v>258</v>
      </c>
      <c r="H88" s="83" t="s">
        <v>258</v>
      </c>
      <c r="I88" s="88">
        <v>2653.2</v>
      </c>
      <c r="J88" s="45">
        <v>2653.2</v>
      </c>
      <c r="K88" s="56">
        <f t="shared" si="1"/>
        <v>100</v>
      </c>
    </row>
    <row r="89" spans="2:11" ht="30.75">
      <c r="B89" s="72" t="s">
        <v>141</v>
      </c>
      <c r="C89" s="109" t="s">
        <v>258</v>
      </c>
      <c r="D89" s="90" t="s">
        <v>236</v>
      </c>
      <c r="E89" s="90" t="s">
        <v>221</v>
      </c>
      <c r="F89" s="91">
        <v>6000300</v>
      </c>
      <c r="G89" s="94">
        <v>500</v>
      </c>
      <c r="H89" s="102" t="s">
        <v>258</v>
      </c>
      <c r="I89" s="86">
        <v>2653.2</v>
      </c>
      <c r="J89" s="45">
        <v>2653.2</v>
      </c>
      <c r="K89" s="56">
        <f t="shared" si="1"/>
        <v>100</v>
      </c>
    </row>
    <row r="90" spans="2:11" ht="15.75">
      <c r="B90" s="71" t="s">
        <v>195</v>
      </c>
      <c r="C90" s="114" t="s">
        <v>258</v>
      </c>
      <c r="D90" s="122" t="s">
        <v>236</v>
      </c>
      <c r="E90" s="122" t="s">
        <v>221</v>
      </c>
      <c r="F90" s="122">
        <v>6000500</v>
      </c>
      <c r="G90" s="115" t="s">
        <v>258</v>
      </c>
      <c r="H90" s="83" t="s">
        <v>258</v>
      </c>
      <c r="I90" s="87">
        <v>11542.6</v>
      </c>
      <c r="J90" s="55">
        <f>J91+J92</f>
        <v>10653</v>
      </c>
      <c r="K90" s="56">
        <f t="shared" si="1"/>
        <v>92.29289761405576</v>
      </c>
    </row>
    <row r="91" spans="2:11" ht="30.75">
      <c r="B91" s="72" t="s">
        <v>141</v>
      </c>
      <c r="C91" s="109" t="s">
        <v>258</v>
      </c>
      <c r="D91" s="90" t="s">
        <v>236</v>
      </c>
      <c r="E91" s="90" t="s">
        <v>221</v>
      </c>
      <c r="F91" s="91">
        <v>6000500</v>
      </c>
      <c r="G91" s="94">
        <v>500</v>
      </c>
      <c r="H91" s="102" t="s">
        <v>258</v>
      </c>
      <c r="I91" s="86">
        <v>3835.6</v>
      </c>
      <c r="J91" s="45">
        <v>3828.3</v>
      </c>
      <c r="K91" s="56">
        <f t="shared" si="1"/>
        <v>99.80967775576181</v>
      </c>
    </row>
    <row r="92" spans="2:11" ht="15.75">
      <c r="B92" s="71" t="s">
        <v>196</v>
      </c>
      <c r="C92" s="114" t="s">
        <v>258</v>
      </c>
      <c r="D92" s="122" t="s">
        <v>236</v>
      </c>
      <c r="E92" s="122" t="s">
        <v>221</v>
      </c>
      <c r="F92" s="122">
        <v>6000500</v>
      </c>
      <c r="G92" s="115">
        <v>521</v>
      </c>
      <c r="H92" s="83" t="s">
        <v>258</v>
      </c>
      <c r="I92" s="83">
        <v>7707</v>
      </c>
      <c r="J92" s="45">
        <v>6824.7</v>
      </c>
      <c r="K92" s="56">
        <f t="shared" si="1"/>
        <v>88.55196574542623</v>
      </c>
    </row>
    <row r="93" spans="2:11" s="65" customFormat="1" ht="15.75">
      <c r="B93" s="70" t="s">
        <v>197</v>
      </c>
      <c r="C93" s="105" t="s">
        <v>258</v>
      </c>
      <c r="D93" s="89" t="s">
        <v>240</v>
      </c>
      <c r="E93" s="89" t="s">
        <v>217</v>
      </c>
      <c r="F93" s="89" t="s">
        <v>257</v>
      </c>
      <c r="G93" s="93" t="s">
        <v>258</v>
      </c>
      <c r="H93" s="100" t="s">
        <v>258</v>
      </c>
      <c r="I93" s="84">
        <v>199.3</v>
      </c>
      <c r="J93" s="43">
        <v>199.3</v>
      </c>
      <c r="K93" s="43">
        <f t="shared" si="1"/>
        <v>100</v>
      </c>
    </row>
    <row r="94" spans="2:11" ht="15.75">
      <c r="B94" s="73" t="s">
        <v>198</v>
      </c>
      <c r="C94" s="114" t="s">
        <v>258</v>
      </c>
      <c r="D94" s="122" t="s">
        <v>240</v>
      </c>
      <c r="E94" s="122" t="s">
        <v>240</v>
      </c>
      <c r="F94" s="122" t="s">
        <v>257</v>
      </c>
      <c r="G94" s="115" t="s">
        <v>258</v>
      </c>
      <c r="H94" s="83" t="s">
        <v>258</v>
      </c>
      <c r="I94" s="83">
        <v>199.3</v>
      </c>
      <c r="J94" s="45">
        <v>199.3</v>
      </c>
      <c r="K94" s="45">
        <f t="shared" si="1"/>
        <v>100</v>
      </c>
    </row>
    <row r="95" spans="2:11" ht="15.75">
      <c r="B95" s="73" t="s">
        <v>199</v>
      </c>
      <c r="C95" s="109" t="s">
        <v>258</v>
      </c>
      <c r="D95" s="90" t="s">
        <v>240</v>
      </c>
      <c r="E95" s="90" t="s">
        <v>240</v>
      </c>
      <c r="F95" s="90">
        <v>4310100</v>
      </c>
      <c r="G95" s="92" t="s">
        <v>258</v>
      </c>
      <c r="H95" s="99" t="s">
        <v>258</v>
      </c>
      <c r="I95" s="83">
        <v>199.3</v>
      </c>
      <c r="J95" s="45">
        <v>199.3</v>
      </c>
      <c r="K95" s="45">
        <f t="shared" si="1"/>
        <v>100</v>
      </c>
    </row>
    <row r="96" spans="2:11" ht="15.75">
      <c r="B96" s="71" t="s">
        <v>150</v>
      </c>
      <c r="C96" s="114" t="s">
        <v>258</v>
      </c>
      <c r="D96" s="122" t="s">
        <v>240</v>
      </c>
      <c r="E96" s="122" t="s">
        <v>240</v>
      </c>
      <c r="F96" s="122">
        <v>4310100</v>
      </c>
      <c r="G96" s="115" t="s">
        <v>242</v>
      </c>
      <c r="H96" s="83" t="s">
        <v>258</v>
      </c>
      <c r="I96" s="83">
        <v>199.3</v>
      </c>
      <c r="J96" s="45">
        <v>199.3</v>
      </c>
      <c r="K96" s="45">
        <f t="shared" si="1"/>
        <v>100</v>
      </c>
    </row>
    <row r="97" spans="2:11" s="67" customFormat="1" ht="15.75">
      <c r="B97" s="70" t="s">
        <v>200</v>
      </c>
      <c r="C97" s="105" t="s">
        <v>258</v>
      </c>
      <c r="D97" s="89" t="s">
        <v>241</v>
      </c>
      <c r="E97" s="89" t="s">
        <v>217</v>
      </c>
      <c r="F97" s="93" t="s">
        <v>257</v>
      </c>
      <c r="G97" s="93" t="s">
        <v>258</v>
      </c>
      <c r="H97" s="100" t="s">
        <v>258</v>
      </c>
      <c r="I97" s="84">
        <v>104.4</v>
      </c>
      <c r="J97" s="43">
        <v>93.5</v>
      </c>
      <c r="K97" s="64">
        <f t="shared" si="1"/>
        <v>89.55938697318007</v>
      </c>
    </row>
    <row r="98" spans="2:11" ht="15.75">
      <c r="B98" s="73" t="s">
        <v>201</v>
      </c>
      <c r="C98" s="114" t="s">
        <v>258</v>
      </c>
      <c r="D98" s="122" t="s">
        <v>241</v>
      </c>
      <c r="E98" s="122" t="s">
        <v>216</v>
      </c>
      <c r="F98" s="115" t="s">
        <v>257</v>
      </c>
      <c r="G98" s="115" t="s">
        <v>258</v>
      </c>
      <c r="H98" s="83" t="s">
        <v>258</v>
      </c>
      <c r="I98" s="83">
        <v>104.4</v>
      </c>
      <c r="J98" s="45">
        <v>93.5</v>
      </c>
      <c r="K98" s="56">
        <f t="shared" si="1"/>
        <v>89.55938697318007</v>
      </c>
    </row>
    <row r="99" spans="2:11" ht="30.75">
      <c r="B99" s="72" t="s">
        <v>202</v>
      </c>
      <c r="C99" s="109" t="s">
        <v>258</v>
      </c>
      <c r="D99" s="90" t="s">
        <v>241</v>
      </c>
      <c r="E99" s="90" t="s">
        <v>216</v>
      </c>
      <c r="F99" s="94">
        <v>4500000</v>
      </c>
      <c r="G99" s="94" t="s">
        <v>258</v>
      </c>
      <c r="H99" s="102" t="s">
        <v>258</v>
      </c>
      <c r="I99" s="85">
        <v>104.4</v>
      </c>
      <c r="J99" s="45">
        <v>93.5</v>
      </c>
      <c r="K99" s="56">
        <f t="shared" si="1"/>
        <v>89.55938697318007</v>
      </c>
    </row>
    <row r="100" spans="2:11" ht="30.75">
      <c r="B100" s="72" t="s">
        <v>203</v>
      </c>
      <c r="C100" s="114" t="s">
        <v>258</v>
      </c>
      <c r="D100" s="122" t="s">
        <v>241</v>
      </c>
      <c r="E100" s="122" t="s">
        <v>216</v>
      </c>
      <c r="F100" s="117">
        <v>4508500</v>
      </c>
      <c r="G100" s="117" t="s">
        <v>258</v>
      </c>
      <c r="H100" s="118" t="s">
        <v>258</v>
      </c>
      <c r="I100" s="85">
        <v>104.4</v>
      </c>
      <c r="J100" s="119">
        <v>93.5</v>
      </c>
      <c r="K100" s="120">
        <f t="shared" si="1"/>
        <v>89.55938697318007</v>
      </c>
    </row>
    <row r="101" spans="2:11" ht="15.75">
      <c r="B101" s="71" t="s">
        <v>150</v>
      </c>
      <c r="C101" s="114" t="s">
        <v>258</v>
      </c>
      <c r="D101" s="122" t="s">
        <v>241</v>
      </c>
      <c r="E101" s="122" t="s">
        <v>216</v>
      </c>
      <c r="F101" s="115">
        <v>4508500</v>
      </c>
      <c r="G101" s="115" t="s">
        <v>242</v>
      </c>
      <c r="H101" s="83" t="s">
        <v>258</v>
      </c>
      <c r="I101" s="83">
        <v>104.4</v>
      </c>
      <c r="J101" s="45">
        <v>93.5</v>
      </c>
      <c r="K101" s="56">
        <f t="shared" si="1"/>
        <v>89.55938697318007</v>
      </c>
    </row>
    <row r="102" spans="2:11" s="65" customFormat="1" ht="15.75">
      <c r="B102" s="75" t="s">
        <v>204</v>
      </c>
      <c r="C102" s="105" t="s">
        <v>258</v>
      </c>
      <c r="D102" s="93">
        <v>10</v>
      </c>
      <c r="E102" s="93" t="s">
        <v>217</v>
      </c>
      <c r="F102" s="93" t="s">
        <v>257</v>
      </c>
      <c r="G102" s="93" t="s">
        <v>258</v>
      </c>
      <c r="H102" s="100" t="s">
        <v>258</v>
      </c>
      <c r="I102" s="104">
        <v>266.8</v>
      </c>
      <c r="J102" s="121">
        <v>266.8</v>
      </c>
      <c r="K102" s="121">
        <f t="shared" si="1"/>
        <v>100</v>
      </c>
    </row>
    <row r="103" spans="2:11" ht="15.75">
      <c r="B103" s="73" t="s">
        <v>205</v>
      </c>
      <c r="C103" s="114" t="s">
        <v>258</v>
      </c>
      <c r="D103" s="115">
        <v>10</v>
      </c>
      <c r="E103" s="115" t="s">
        <v>216</v>
      </c>
      <c r="F103" s="115" t="s">
        <v>257</v>
      </c>
      <c r="G103" s="115" t="s">
        <v>258</v>
      </c>
      <c r="H103" s="83" t="s">
        <v>258</v>
      </c>
      <c r="I103" s="83">
        <v>266.8</v>
      </c>
      <c r="J103" s="45">
        <v>266.8</v>
      </c>
      <c r="K103" s="45">
        <f t="shared" si="1"/>
        <v>100</v>
      </c>
    </row>
    <row r="104" spans="2:11" ht="30.75">
      <c r="B104" s="72" t="s">
        <v>206</v>
      </c>
      <c r="C104" s="109" t="s">
        <v>258</v>
      </c>
      <c r="D104" s="94">
        <v>10</v>
      </c>
      <c r="E104" s="92" t="s">
        <v>216</v>
      </c>
      <c r="F104" s="94">
        <v>4910100</v>
      </c>
      <c r="G104" s="94" t="s">
        <v>258</v>
      </c>
      <c r="H104" s="102" t="s">
        <v>258</v>
      </c>
      <c r="I104" s="85">
        <v>266.8</v>
      </c>
      <c r="J104" s="45">
        <v>266.8</v>
      </c>
      <c r="K104" s="45">
        <f t="shared" si="1"/>
        <v>100</v>
      </c>
    </row>
    <row r="105" spans="2:11" ht="15.75">
      <c r="B105" s="71" t="s">
        <v>207</v>
      </c>
      <c r="C105" s="114" t="s">
        <v>258</v>
      </c>
      <c r="D105" s="115">
        <v>10</v>
      </c>
      <c r="E105" s="115" t="s">
        <v>216</v>
      </c>
      <c r="F105" s="115">
        <v>4910100</v>
      </c>
      <c r="G105" s="115" t="s">
        <v>243</v>
      </c>
      <c r="H105" s="83" t="s">
        <v>258</v>
      </c>
      <c r="I105" s="83">
        <v>266.8</v>
      </c>
      <c r="J105" s="45">
        <v>266.8</v>
      </c>
      <c r="K105" s="45">
        <f t="shared" si="1"/>
        <v>100</v>
      </c>
    </row>
    <row r="106" spans="2:11" s="65" customFormat="1" ht="15.75">
      <c r="B106" s="70" t="s">
        <v>208</v>
      </c>
      <c r="C106" s="105" t="s">
        <v>258</v>
      </c>
      <c r="D106" s="93">
        <v>11</v>
      </c>
      <c r="E106" s="93" t="s">
        <v>217</v>
      </c>
      <c r="F106" s="93" t="s">
        <v>257</v>
      </c>
      <c r="G106" s="93" t="s">
        <v>258</v>
      </c>
      <c r="H106" s="100" t="s">
        <v>258</v>
      </c>
      <c r="I106" s="84">
        <v>10192.4</v>
      </c>
      <c r="J106" s="43">
        <v>9279.7</v>
      </c>
      <c r="K106" s="64">
        <f t="shared" si="1"/>
        <v>91.04528864644246</v>
      </c>
    </row>
    <row r="107" spans="2:11" ht="15.75">
      <c r="B107" s="71" t="s">
        <v>209</v>
      </c>
      <c r="C107" s="114" t="s">
        <v>258</v>
      </c>
      <c r="D107" s="115">
        <v>11</v>
      </c>
      <c r="E107" s="115" t="s">
        <v>216</v>
      </c>
      <c r="F107" s="115" t="s">
        <v>257</v>
      </c>
      <c r="G107" s="115" t="s">
        <v>258</v>
      </c>
      <c r="H107" s="83" t="s">
        <v>258</v>
      </c>
      <c r="I107" s="83">
        <v>10192.4</v>
      </c>
      <c r="J107" s="45">
        <v>9279.7</v>
      </c>
      <c r="K107" s="56">
        <f t="shared" si="1"/>
        <v>91.04528864644246</v>
      </c>
    </row>
    <row r="108" spans="2:11" ht="30.75">
      <c r="B108" s="72" t="s">
        <v>210</v>
      </c>
      <c r="C108" s="109" t="s">
        <v>258</v>
      </c>
      <c r="D108" s="92">
        <v>11</v>
      </c>
      <c r="E108" s="92" t="s">
        <v>216</v>
      </c>
      <c r="F108" s="92">
        <v>4820000</v>
      </c>
      <c r="G108" s="92" t="s">
        <v>258</v>
      </c>
      <c r="H108" s="99" t="s">
        <v>258</v>
      </c>
      <c r="I108" s="112">
        <v>10192.4</v>
      </c>
      <c r="J108" s="45">
        <v>9279.7</v>
      </c>
      <c r="K108" s="56">
        <f t="shared" si="1"/>
        <v>91.04528864644246</v>
      </c>
    </row>
    <row r="109" spans="2:11" ht="30.75">
      <c r="B109" s="71" t="s">
        <v>211</v>
      </c>
      <c r="C109" s="114" t="s">
        <v>258</v>
      </c>
      <c r="D109" s="117">
        <v>11</v>
      </c>
      <c r="E109" s="115" t="s">
        <v>216</v>
      </c>
      <c r="F109" s="117">
        <v>4829900</v>
      </c>
      <c r="G109" s="117" t="s">
        <v>258</v>
      </c>
      <c r="H109" s="118" t="s">
        <v>258</v>
      </c>
      <c r="I109" s="118">
        <v>10192.4</v>
      </c>
      <c r="J109" s="45">
        <v>9279.7</v>
      </c>
      <c r="K109" s="56">
        <f t="shared" si="1"/>
        <v>91.04528864644246</v>
      </c>
    </row>
    <row r="110" spans="2:11" ht="15.75">
      <c r="B110" s="116" t="s">
        <v>212</v>
      </c>
      <c r="C110" s="109" t="s">
        <v>258</v>
      </c>
      <c r="D110" s="92">
        <v>11</v>
      </c>
      <c r="E110" s="92" t="s">
        <v>216</v>
      </c>
      <c r="F110" s="92">
        <v>4829900</v>
      </c>
      <c r="G110" s="92" t="s">
        <v>244</v>
      </c>
      <c r="H110" s="99" t="s">
        <v>258</v>
      </c>
      <c r="I110" s="99">
        <v>6472</v>
      </c>
      <c r="J110" s="55">
        <v>6472</v>
      </c>
      <c r="K110" s="61">
        <f t="shared" si="1"/>
        <v>100</v>
      </c>
    </row>
    <row r="111" spans="2:11" ht="15.75">
      <c r="B111" s="71" t="s">
        <v>213</v>
      </c>
      <c r="C111" s="114" t="s">
        <v>258</v>
      </c>
      <c r="D111" s="115">
        <v>11</v>
      </c>
      <c r="E111" s="115" t="s">
        <v>216</v>
      </c>
      <c r="F111" s="115">
        <v>4829900</v>
      </c>
      <c r="G111" s="115">
        <v>521</v>
      </c>
      <c r="H111" s="83" t="s">
        <v>258</v>
      </c>
      <c r="I111" s="83">
        <v>1751.4</v>
      </c>
      <c r="J111" s="45">
        <v>838.7</v>
      </c>
      <c r="K111" s="56">
        <f t="shared" si="1"/>
        <v>47.88740436222451</v>
      </c>
    </row>
    <row r="112" spans="2:11" ht="15.75">
      <c r="B112" s="71" t="s">
        <v>214</v>
      </c>
      <c r="C112" s="109" t="s">
        <v>258</v>
      </c>
      <c r="D112" s="92">
        <v>11</v>
      </c>
      <c r="E112" s="92" t="s">
        <v>216</v>
      </c>
      <c r="F112" s="92">
        <v>4829900</v>
      </c>
      <c r="G112" s="92" t="s">
        <v>245</v>
      </c>
      <c r="H112" s="99" t="s">
        <v>258</v>
      </c>
      <c r="I112" s="113">
        <v>1969</v>
      </c>
      <c r="J112" s="55">
        <v>1969</v>
      </c>
      <c r="K112" s="45">
        <f t="shared" si="1"/>
        <v>100</v>
      </c>
    </row>
    <row r="113" spans="2:11" s="65" customFormat="1" ht="15.75">
      <c r="B113" s="75" t="s">
        <v>215</v>
      </c>
      <c r="C113" s="110"/>
      <c r="D113" s="111"/>
      <c r="E113" s="111"/>
      <c r="F113" s="111"/>
      <c r="G113" s="111"/>
      <c r="H113" s="84"/>
      <c r="I113" s="84">
        <v>94045.4</v>
      </c>
      <c r="J113" s="63" t="s">
        <v>249</v>
      </c>
      <c r="K113" s="64">
        <f t="shared" si="1"/>
        <v>92.38888877074265</v>
      </c>
    </row>
    <row r="115" spans="9:10" ht="15">
      <c r="I115" s="62"/>
      <c r="J115" s="62"/>
    </row>
    <row r="116" ht="15.75">
      <c r="I116" s="62"/>
    </row>
  </sheetData>
  <sheetProtection/>
  <mergeCells count="9">
    <mergeCell ref="B7:K7"/>
    <mergeCell ref="C9:H9"/>
    <mergeCell ref="C10:H10"/>
    <mergeCell ref="F1:K1"/>
    <mergeCell ref="F2:K2"/>
    <mergeCell ref="F3:K3"/>
    <mergeCell ref="F4:K4"/>
    <mergeCell ref="F5:K5"/>
    <mergeCell ref="F6:K6"/>
  </mergeCells>
  <printOptions/>
  <pageMargins left="0.7" right="0.7" top="0.75" bottom="0.75" header="0.3" footer="0.3"/>
  <pageSetup horizontalDpi="180" verticalDpi="18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="60" zoomScalePageLayoutView="0" workbookViewId="0" topLeftCell="A4">
      <selection activeCell="H6" sqref="H6:M6"/>
    </sheetView>
  </sheetViews>
  <sheetFormatPr defaultColWidth="9.140625" defaultRowHeight="15"/>
  <cols>
    <col min="6" max="8" width="9.140625" style="0" customWidth="1"/>
    <col min="9" max="9" width="55.28125" style="0" customWidth="1"/>
    <col min="10" max="10" width="14.28125" style="0" customWidth="1"/>
    <col min="11" max="11" width="12.00390625" style="0" customWidth="1"/>
  </cols>
  <sheetData>
    <row r="1" spans="8:13" ht="15.75">
      <c r="H1" s="174" t="s">
        <v>285</v>
      </c>
      <c r="I1" s="174"/>
      <c r="J1" s="174"/>
      <c r="K1" s="174"/>
      <c r="L1" s="174"/>
      <c r="M1" s="174"/>
    </row>
    <row r="2" spans="8:13" ht="15.75">
      <c r="H2" s="174" t="s">
        <v>1</v>
      </c>
      <c r="I2" s="174"/>
      <c r="J2" s="174"/>
      <c r="K2" s="174"/>
      <c r="L2" s="174"/>
      <c r="M2" s="174"/>
    </row>
    <row r="3" spans="8:13" ht="15.75">
      <c r="H3" s="174" t="s">
        <v>250</v>
      </c>
      <c r="I3" s="174"/>
      <c r="J3" s="174"/>
      <c r="K3" s="174"/>
      <c r="L3" s="174"/>
      <c r="M3" s="174"/>
    </row>
    <row r="4" spans="8:13" ht="15.75">
      <c r="H4" s="174" t="s">
        <v>2</v>
      </c>
      <c r="I4" s="174"/>
      <c r="J4" s="174"/>
      <c r="K4" s="174"/>
      <c r="L4" s="174"/>
      <c r="M4" s="174"/>
    </row>
    <row r="5" spans="8:13" ht="15.75">
      <c r="H5" s="174" t="s">
        <v>251</v>
      </c>
      <c r="I5" s="174"/>
      <c r="J5" s="174"/>
      <c r="K5" s="174"/>
      <c r="L5" s="174"/>
      <c r="M5" s="174"/>
    </row>
    <row r="6" spans="8:13" ht="15.75">
      <c r="H6" s="174" t="s">
        <v>313</v>
      </c>
      <c r="I6" s="174"/>
      <c r="J6" s="174"/>
      <c r="K6" s="174"/>
      <c r="L6" s="174"/>
      <c r="M6" s="174"/>
    </row>
    <row r="9" spans="1:12" ht="31.5" customHeight="1">
      <c r="A9" s="175" t="s">
        <v>283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0" spans="1:10" ht="16.5" thickBot="1">
      <c r="A10" s="130"/>
      <c r="B10" s="130"/>
      <c r="C10" s="130"/>
      <c r="D10" s="184"/>
      <c r="E10" s="184"/>
      <c r="F10" s="130"/>
      <c r="G10" s="130"/>
      <c r="H10" s="130"/>
      <c r="I10" s="131"/>
      <c r="J10" s="130"/>
    </row>
    <row r="11" spans="2:12" ht="16.5" customHeight="1" thickBot="1">
      <c r="B11" s="185" t="s">
        <v>259</v>
      </c>
      <c r="C11" s="186"/>
      <c r="D11" s="186"/>
      <c r="E11" s="186"/>
      <c r="F11" s="186"/>
      <c r="G11" s="186"/>
      <c r="H11" s="187"/>
      <c r="I11" s="182" t="s">
        <v>260</v>
      </c>
      <c r="J11" s="182" t="s">
        <v>279</v>
      </c>
      <c r="K11" s="182" t="s">
        <v>280</v>
      </c>
      <c r="L11" s="182" t="s">
        <v>281</v>
      </c>
    </row>
    <row r="12" spans="1:12" ht="102.75" customHeight="1" thickBot="1">
      <c r="A12" s="138" t="s">
        <v>261</v>
      </c>
      <c r="B12" s="139" t="s">
        <v>262</v>
      </c>
      <c r="C12" s="139" t="s">
        <v>263</v>
      </c>
      <c r="D12" s="139" t="s">
        <v>264</v>
      </c>
      <c r="E12" s="140" t="s">
        <v>265</v>
      </c>
      <c r="F12" s="141" t="s">
        <v>266</v>
      </c>
      <c r="G12" s="141" t="s">
        <v>267</v>
      </c>
      <c r="H12" s="139" t="s">
        <v>268</v>
      </c>
      <c r="I12" s="183"/>
      <c r="J12" s="183"/>
      <c r="K12" s="183"/>
      <c r="L12" s="183"/>
    </row>
    <row r="13" spans="1:12" ht="32.25" thickBot="1">
      <c r="A13" s="146"/>
      <c r="B13" s="147"/>
      <c r="C13" s="147"/>
      <c r="D13" s="147"/>
      <c r="E13" s="148"/>
      <c r="F13" s="147"/>
      <c r="G13" s="148"/>
      <c r="H13" s="147"/>
      <c r="I13" s="132" t="s">
        <v>282</v>
      </c>
      <c r="J13" s="137">
        <v>-8795.1</v>
      </c>
      <c r="K13" s="23">
        <v>26938.3</v>
      </c>
      <c r="L13" s="142"/>
    </row>
    <row r="14" spans="1:12" ht="32.25" thickBot="1">
      <c r="A14" s="146"/>
      <c r="B14" s="147"/>
      <c r="C14" s="147"/>
      <c r="D14" s="147"/>
      <c r="E14" s="148"/>
      <c r="F14" s="147"/>
      <c r="G14" s="148"/>
      <c r="H14" s="147"/>
      <c r="I14" s="132" t="s">
        <v>269</v>
      </c>
      <c r="J14" s="133">
        <v>8795.1</v>
      </c>
      <c r="K14" s="162">
        <v>26938.3</v>
      </c>
      <c r="L14" s="142"/>
    </row>
    <row r="15" spans="1:12" ht="32.25" thickBot="1">
      <c r="A15" s="149" t="s">
        <v>258</v>
      </c>
      <c r="B15" s="150" t="s">
        <v>216</v>
      </c>
      <c r="C15" s="150" t="s">
        <v>236</v>
      </c>
      <c r="D15" s="150" t="s">
        <v>217</v>
      </c>
      <c r="E15" s="151" t="s">
        <v>217</v>
      </c>
      <c r="F15" s="150" t="s">
        <v>217</v>
      </c>
      <c r="G15" s="151" t="s">
        <v>284</v>
      </c>
      <c r="H15" s="150" t="s">
        <v>258</v>
      </c>
      <c r="I15" s="132" t="s">
        <v>270</v>
      </c>
      <c r="J15" s="133">
        <v>8795.1</v>
      </c>
      <c r="K15" s="23">
        <v>26938.3</v>
      </c>
      <c r="L15" s="162"/>
    </row>
    <row r="16" spans="1:12" ht="16.5" thickBot="1">
      <c r="A16" s="152" t="s">
        <v>258</v>
      </c>
      <c r="B16" s="153" t="s">
        <v>216</v>
      </c>
      <c r="C16" s="153" t="s">
        <v>236</v>
      </c>
      <c r="D16" s="153" t="s">
        <v>217</v>
      </c>
      <c r="E16" s="154" t="s">
        <v>217</v>
      </c>
      <c r="F16" s="153" t="s">
        <v>217</v>
      </c>
      <c r="G16" s="154" t="s">
        <v>284</v>
      </c>
      <c r="H16" s="153">
        <v>500</v>
      </c>
      <c r="I16" s="134" t="s">
        <v>271</v>
      </c>
      <c r="J16" s="135">
        <v>-85250.3</v>
      </c>
      <c r="K16" s="162">
        <v>-105030.7</v>
      </c>
      <c r="L16" s="162">
        <f aca="true" t="shared" si="0" ref="L16:L23">K16/J16*100</f>
        <v>123.20273359741843</v>
      </c>
    </row>
    <row r="17" spans="1:12" ht="16.5" thickBot="1">
      <c r="A17" s="155" t="s">
        <v>258</v>
      </c>
      <c r="B17" s="156" t="s">
        <v>216</v>
      </c>
      <c r="C17" s="153" t="s">
        <v>236</v>
      </c>
      <c r="D17" s="156" t="s">
        <v>218</v>
      </c>
      <c r="E17" s="157" t="s">
        <v>217</v>
      </c>
      <c r="F17" s="156" t="s">
        <v>217</v>
      </c>
      <c r="G17" s="157" t="s">
        <v>284</v>
      </c>
      <c r="H17" s="156">
        <v>500</v>
      </c>
      <c r="I17" s="136" t="s">
        <v>272</v>
      </c>
      <c r="J17" s="135">
        <v>-85250.3</v>
      </c>
      <c r="K17" s="162">
        <v>-105030.7</v>
      </c>
      <c r="L17" s="162">
        <f t="shared" si="0"/>
        <v>123.20273359741843</v>
      </c>
    </row>
    <row r="18" spans="1:12" ht="30.75" thickBot="1">
      <c r="A18" s="155" t="s">
        <v>258</v>
      </c>
      <c r="B18" s="156" t="s">
        <v>216</v>
      </c>
      <c r="C18" s="153" t="s">
        <v>236</v>
      </c>
      <c r="D18" s="156" t="s">
        <v>218</v>
      </c>
      <c r="E18" s="157" t="s">
        <v>216</v>
      </c>
      <c r="F18" s="156" t="s">
        <v>217</v>
      </c>
      <c r="G18" s="157" t="s">
        <v>284</v>
      </c>
      <c r="H18" s="156">
        <v>510</v>
      </c>
      <c r="I18" s="136" t="s">
        <v>273</v>
      </c>
      <c r="J18" s="135">
        <v>-85250.3</v>
      </c>
      <c r="K18" s="162">
        <v>-105030.7</v>
      </c>
      <c r="L18" s="162">
        <f t="shared" si="0"/>
        <v>123.20273359741843</v>
      </c>
    </row>
    <row r="19" spans="1:12" ht="66" customHeight="1" thickBot="1">
      <c r="A19" s="155" t="s">
        <v>258</v>
      </c>
      <c r="B19" s="156" t="s">
        <v>216</v>
      </c>
      <c r="C19" s="153" t="s">
        <v>236</v>
      </c>
      <c r="D19" s="156" t="s">
        <v>218</v>
      </c>
      <c r="E19" s="158" t="s">
        <v>216</v>
      </c>
      <c r="F19" s="159" t="s">
        <v>221</v>
      </c>
      <c r="G19" s="157" t="s">
        <v>284</v>
      </c>
      <c r="H19" s="159">
        <v>510</v>
      </c>
      <c r="I19" s="143" t="s">
        <v>274</v>
      </c>
      <c r="J19" s="135">
        <v>-85250.3</v>
      </c>
      <c r="K19" s="162">
        <v>-105030.7</v>
      </c>
      <c r="L19" s="162">
        <f t="shared" si="0"/>
        <v>123.20273359741843</v>
      </c>
    </row>
    <row r="20" spans="1:12" ht="16.5" thickBot="1">
      <c r="A20" s="155" t="s">
        <v>258</v>
      </c>
      <c r="B20" s="156" t="s">
        <v>216</v>
      </c>
      <c r="C20" s="153" t="s">
        <v>236</v>
      </c>
      <c r="D20" s="160" t="s">
        <v>217</v>
      </c>
      <c r="E20" s="154" t="s">
        <v>217</v>
      </c>
      <c r="F20" s="160" t="s">
        <v>217</v>
      </c>
      <c r="G20" s="157" t="s">
        <v>284</v>
      </c>
      <c r="H20" s="160">
        <v>600</v>
      </c>
      <c r="I20" s="144" t="s">
        <v>275</v>
      </c>
      <c r="J20" s="145">
        <v>94045.4</v>
      </c>
      <c r="K20" s="163">
        <v>86887.5</v>
      </c>
      <c r="L20" s="164">
        <f t="shared" si="0"/>
        <v>92.38888877074265</v>
      </c>
    </row>
    <row r="21" spans="1:12" ht="16.5" thickBot="1">
      <c r="A21" s="155" t="s">
        <v>258</v>
      </c>
      <c r="B21" s="156" t="s">
        <v>216</v>
      </c>
      <c r="C21" s="153" t="s">
        <v>236</v>
      </c>
      <c r="D21" s="156" t="s">
        <v>218</v>
      </c>
      <c r="E21" s="161" t="s">
        <v>217</v>
      </c>
      <c r="F21" s="156" t="s">
        <v>217</v>
      </c>
      <c r="G21" s="157" t="s">
        <v>284</v>
      </c>
      <c r="H21" s="156">
        <v>600</v>
      </c>
      <c r="I21" s="136" t="s">
        <v>276</v>
      </c>
      <c r="J21" s="145">
        <v>94045.4</v>
      </c>
      <c r="K21" s="163">
        <v>86887.5</v>
      </c>
      <c r="L21" s="164">
        <f t="shared" si="0"/>
        <v>92.38888877074265</v>
      </c>
    </row>
    <row r="22" spans="1:12" ht="33.75" customHeight="1" thickBot="1">
      <c r="A22" s="155" t="s">
        <v>258</v>
      </c>
      <c r="B22" s="156" t="s">
        <v>216</v>
      </c>
      <c r="C22" s="153" t="s">
        <v>236</v>
      </c>
      <c r="D22" s="156" t="s">
        <v>218</v>
      </c>
      <c r="E22" s="157" t="s">
        <v>216</v>
      </c>
      <c r="F22" s="156" t="s">
        <v>217</v>
      </c>
      <c r="G22" s="157" t="s">
        <v>284</v>
      </c>
      <c r="H22" s="156">
        <v>610</v>
      </c>
      <c r="I22" s="136" t="s">
        <v>277</v>
      </c>
      <c r="J22" s="145">
        <v>94045.4</v>
      </c>
      <c r="K22" s="163">
        <v>86887.5</v>
      </c>
      <c r="L22" s="164">
        <f t="shared" si="0"/>
        <v>92.38888877074265</v>
      </c>
    </row>
    <row r="23" spans="1:12" ht="60.75" thickBot="1">
      <c r="A23" s="155" t="s">
        <v>258</v>
      </c>
      <c r="B23" s="156" t="s">
        <v>216</v>
      </c>
      <c r="C23" s="153" t="s">
        <v>236</v>
      </c>
      <c r="D23" s="156" t="s">
        <v>218</v>
      </c>
      <c r="E23" s="157" t="s">
        <v>216</v>
      </c>
      <c r="F23" s="156" t="s">
        <v>221</v>
      </c>
      <c r="G23" s="157" t="s">
        <v>284</v>
      </c>
      <c r="H23" s="156">
        <v>610</v>
      </c>
      <c r="I23" s="136" t="s">
        <v>278</v>
      </c>
      <c r="J23" s="145">
        <v>94045.4</v>
      </c>
      <c r="K23" s="163">
        <v>86887.5</v>
      </c>
      <c r="L23" s="164">
        <f t="shared" si="0"/>
        <v>92.38888877074265</v>
      </c>
    </row>
  </sheetData>
  <sheetProtection/>
  <mergeCells count="13">
    <mergeCell ref="H6:M6"/>
    <mergeCell ref="H1:M1"/>
    <mergeCell ref="H2:M2"/>
    <mergeCell ref="H3:M3"/>
    <mergeCell ref="H4:M4"/>
    <mergeCell ref="H5:M5"/>
    <mergeCell ref="L11:L12"/>
    <mergeCell ref="A9:L9"/>
    <mergeCell ref="K11:K12"/>
    <mergeCell ref="D10:E10"/>
    <mergeCell ref="B11:H11"/>
    <mergeCell ref="I11:I12"/>
    <mergeCell ref="J11:J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tabSelected="1" view="pageBreakPreview" zoomScale="60" zoomScalePageLayoutView="0" workbookViewId="0" topLeftCell="A1">
      <selection activeCell="A6" sqref="A6:F6"/>
    </sheetView>
  </sheetViews>
  <sheetFormatPr defaultColWidth="9.140625" defaultRowHeight="15"/>
  <cols>
    <col min="2" max="2" width="45.8515625" style="0" customWidth="1"/>
    <col min="3" max="3" width="28.8515625" style="0" customWidth="1"/>
    <col min="4" max="4" width="26.8515625" style="0" customWidth="1"/>
  </cols>
  <sheetData>
    <row r="1" spans="1:13" ht="15.75">
      <c r="A1" s="174" t="s">
        <v>311</v>
      </c>
      <c r="B1" s="174"/>
      <c r="C1" s="174"/>
      <c r="D1" s="174"/>
      <c r="E1" s="174"/>
      <c r="F1" s="174"/>
      <c r="H1" s="53"/>
      <c r="I1" s="53"/>
      <c r="J1" s="53"/>
      <c r="K1" s="53"/>
      <c r="L1" s="53"/>
      <c r="M1" s="53"/>
    </row>
    <row r="2" spans="1:13" ht="15.75">
      <c r="A2" s="174" t="s">
        <v>1</v>
      </c>
      <c r="B2" s="174"/>
      <c r="C2" s="174"/>
      <c r="D2" s="174"/>
      <c r="E2" s="174"/>
      <c r="F2" s="174"/>
      <c r="H2" s="53"/>
      <c r="I2" s="53"/>
      <c r="J2" s="53"/>
      <c r="K2" s="53"/>
      <c r="L2" s="53"/>
      <c r="M2" s="53"/>
    </row>
    <row r="3" spans="1:13" ht="15.75">
      <c r="A3" s="174" t="s">
        <v>250</v>
      </c>
      <c r="B3" s="174"/>
      <c r="C3" s="174"/>
      <c r="D3" s="174"/>
      <c r="E3" s="174"/>
      <c r="F3" s="174"/>
      <c r="H3" s="53"/>
      <c r="I3" s="53"/>
      <c r="J3" s="53"/>
      <c r="K3" s="53"/>
      <c r="L3" s="53"/>
      <c r="M3" s="53"/>
    </row>
    <row r="4" spans="1:13" ht="15.75">
      <c r="A4" s="174" t="s">
        <v>2</v>
      </c>
      <c r="B4" s="174"/>
      <c r="C4" s="174"/>
      <c r="D4" s="174"/>
      <c r="E4" s="174"/>
      <c r="F4" s="174"/>
      <c r="H4" s="53"/>
      <c r="I4" s="53"/>
      <c r="J4" s="53"/>
      <c r="K4" s="53"/>
      <c r="L4" s="53"/>
      <c r="M4" s="53"/>
    </row>
    <row r="5" spans="1:13" ht="15.75">
      <c r="A5" s="174" t="s">
        <v>251</v>
      </c>
      <c r="B5" s="174"/>
      <c r="C5" s="174"/>
      <c r="D5" s="174"/>
      <c r="E5" s="174"/>
      <c r="F5" s="174"/>
      <c r="H5" s="53"/>
      <c r="I5" s="53"/>
      <c r="J5" s="53"/>
      <c r="K5" s="53"/>
      <c r="L5" s="53"/>
      <c r="M5" s="53"/>
    </row>
    <row r="6" spans="1:13" ht="15.75">
      <c r="A6" s="174" t="s">
        <v>313</v>
      </c>
      <c r="B6" s="174"/>
      <c r="C6" s="174"/>
      <c r="D6" s="174"/>
      <c r="E6" s="174"/>
      <c r="F6" s="174"/>
      <c r="H6" s="53"/>
      <c r="I6" s="53"/>
      <c r="J6" s="53"/>
      <c r="K6" s="53"/>
      <c r="L6" s="53"/>
      <c r="M6" s="53"/>
    </row>
    <row r="8" spans="1:4" ht="44.25" customHeight="1" thickBot="1">
      <c r="A8" s="188" t="s">
        <v>305</v>
      </c>
      <c r="B8" s="188"/>
      <c r="C8" s="188"/>
      <c r="D8" s="188"/>
    </row>
    <row r="9" spans="1:4" ht="143.25" customHeight="1" thickBot="1">
      <c r="A9" s="3" t="s">
        <v>287</v>
      </c>
      <c r="B9" s="165" t="s">
        <v>288</v>
      </c>
      <c r="C9" s="4" t="s">
        <v>289</v>
      </c>
      <c r="D9" s="4" t="s">
        <v>290</v>
      </c>
    </row>
    <row r="10" spans="1:4" s="169" customFormat="1" ht="15.75" thickBot="1">
      <c r="A10" s="166" t="s">
        <v>291</v>
      </c>
      <c r="B10" s="167" t="s">
        <v>140</v>
      </c>
      <c r="C10" s="168">
        <v>1</v>
      </c>
      <c r="D10" s="171">
        <v>1648</v>
      </c>
    </row>
    <row r="11" spans="1:4" s="169" customFormat="1" ht="15.75" thickBot="1">
      <c r="A11" s="166" t="s">
        <v>292</v>
      </c>
      <c r="B11" s="167" t="s">
        <v>293</v>
      </c>
      <c r="C11" s="168">
        <v>0</v>
      </c>
      <c r="D11" s="168">
        <v>0</v>
      </c>
    </row>
    <row r="12" spans="1:4" s="169" customFormat="1" ht="15.75" thickBot="1">
      <c r="A12" s="166" t="s">
        <v>294</v>
      </c>
      <c r="B12" s="167" t="s">
        <v>295</v>
      </c>
      <c r="C12" s="168">
        <v>20</v>
      </c>
      <c r="D12" s="171">
        <v>15775</v>
      </c>
    </row>
    <row r="13" spans="1:4" s="169" customFormat="1" ht="15.75" thickBot="1">
      <c r="A13" s="166" t="s">
        <v>296</v>
      </c>
      <c r="B13" s="167" t="s">
        <v>297</v>
      </c>
      <c r="C13" s="168">
        <v>22</v>
      </c>
      <c r="D13" s="170">
        <v>5921</v>
      </c>
    </row>
    <row r="14" spans="1:4" s="169" customFormat="1" ht="15.75" thickBot="1">
      <c r="A14" s="166"/>
      <c r="B14" s="167" t="s">
        <v>298</v>
      </c>
      <c r="C14" s="168"/>
      <c r="D14" s="168"/>
    </row>
    <row r="15" spans="1:4" s="169" customFormat="1" ht="15.75" thickBot="1">
      <c r="A15" s="166" t="s">
        <v>299</v>
      </c>
      <c r="B15" s="167" t="s">
        <v>304</v>
      </c>
      <c r="C15" s="168">
        <v>22</v>
      </c>
      <c r="D15" s="170">
        <v>5921</v>
      </c>
    </row>
    <row r="16" spans="1:4" s="169" customFormat="1" ht="15.75" thickBot="1">
      <c r="A16" s="166"/>
      <c r="B16" s="167" t="s">
        <v>300</v>
      </c>
      <c r="C16" s="168">
        <v>43</v>
      </c>
      <c r="D16" s="171">
        <v>23344</v>
      </c>
    </row>
  </sheetData>
  <sheetProtection/>
  <mergeCells count="7">
    <mergeCell ref="A4:F4"/>
    <mergeCell ref="A5:F5"/>
    <mergeCell ref="A6:F6"/>
    <mergeCell ref="A8:D8"/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="60" zoomScalePageLayoutView="0" workbookViewId="0" topLeftCell="A1">
      <selection activeCell="A6" sqref="A6:E6"/>
    </sheetView>
  </sheetViews>
  <sheetFormatPr defaultColWidth="9.140625" defaultRowHeight="15"/>
  <cols>
    <col min="1" max="1" width="38.00390625" style="0" customWidth="1"/>
    <col min="2" max="2" width="13.7109375" style="0" customWidth="1"/>
    <col min="3" max="3" width="13.57421875" style="0" customWidth="1"/>
    <col min="4" max="4" width="12.8515625" style="0" customWidth="1"/>
  </cols>
  <sheetData>
    <row r="1" spans="1:5" ht="15.75">
      <c r="A1" s="174" t="s">
        <v>306</v>
      </c>
      <c r="B1" s="174"/>
      <c r="C1" s="174"/>
      <c r="D1" s="174"/>
      <c r="E1" s="174"/>
    </row>
    <row r="2" spans="1:5" ht="15.75">
      <c r="A2" s="174" t="s">
        <v>1</v>
      </c>
      <c r="B2" s="174"/>
      <c r="C2" s="174"/>
      <c r="D2" s="174"/>
      <c r="E2" s="174"/>
    </row>
    <row r="3" spans="1:5" ht="15.75">
      <c r="A3" s="174" t="s">
        <v>307</v>
      </c>
      <c r="B3" s="174"/>
      <c r="C3" s="174"/>
      <c r="D3" s="174"/>
      <c r="E3" s="174"/>
    </row>
    <row r="4" spans="1:5" ht="15.75">
      <c r="A4" s="174" t="s">
        <v>286</v>
      </c>
      <c r="B4" s="174"/>
      <c r="C4" s="174"/>
      <c r="D4" s="174"/>
      <c r="E4" s="174"/>
    </row>
    <row r="5" spans="1:5" ht="15.75">
      <c r="A5" s="174" t="s">
        <v>308</v>
      </c>
      <c r="B5" s="174"/>
      <c r="C5" s="174"/>
      <c r="D5" s="174"/>
      <c r="E5" s="174"/>
    </row>
    <row r="6" spans="1:5" ht="15.75">
      <c r="A6" s="174" t="s">
        <v>313</v>
      </c>
      <c r="B6" s="174"/>
      <c r="C6" s="174"/>
      <c r="D6" s="174"/>
      <c r="E6" s="174"/>
    </row>
    <row r="7" spans="1:5" ht="15.75">
      <c r="A7" s="189" t="s">
        <v>301</v>
      </c>
      <c r="B7" s="189"/>
      <c r="C7" s="189"/>
      <c r="D7" s="189"/>
      <c r="E7" s="189"/>
    </row>
    <row r="8" spans="1:5" ht="25.5" customHeight="1">
      <c r="A8" s="190" t="s">
        <v>309</v>
      </c>
      <c r="B8" s="190"/>
      <c r="C8" s="190"/>
      <c r="D8" s="190"/>
      <c r="E8" s="190"/>
    </row>
    <row r="9" ht="16.5" thickBot="1">
      <c r="A9" s="2"/>
    </row>
    <row r="10" spans="1:4" ht="93.75" customHeight="1">
      <c r="A10" s="191" t="s">
        <v>260</v>
      </c>
      <c r="B10" s="191" t="s">
        <v>5</v>
      </c>
      <c r="C10" s="172" t="s">
        <v>302</v>
      </c>
      <c r="D10" s="191" t="s">
        <v>220</v>
      </c>
    </row>
    <row r="11" spans="1:4" ht="16.5" thickBot="1">
      <c r="A11" s="192"/>
      <c r="B11" s="192"/>
      <c r="C11" s="8" t="s">
        <v>303</v>
      </c>
      <c r="D11" s="192"/>
    </row>
    <row r="12" spans="1:4" ht="30.75" thickBot="1">
      <c r="A12" s="14" t="s">
        <v>310</v>
      </c>
      <c r="B12" s="6">
        <v>200</v>
      </c>
      <c r="C12" s="6">
        <v>0</v>
      </c>
      <c r="D12" s="6">
        <v>0</v>
      </c>
    </row>
    <row r="13" ht="15.75">
      <c r="A13" s="23"/>
    </row>
  </sheetData>
  <sheetProtection/>
  <mergeCells count="11">
    <mergeCell ref="A7:E7"/>
    <mergeCell ref="A8:E8"/>
    <mergeCell ref="A10:A11"/>
    <mergeCell ref="B10:B11"/>
    <mergeCell ref="D10:D11"/>
    <mergeCell ref="A1:E1"/>
    <mergeCell ref="A2:E2"/>
    <mergeCell ref="A3:E3"/>
    <mergeCell ref="A4:E4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2013-10-07T13:41:30Z</dcterms:modified>
  <cp:category/>
  <cp:version/>
  <cp:contentType/>
  <cp:contentStatus/>
</cp:coreProperties>
</file>