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450" windowHeight="9210" activeTab="0"/>
  </bookViews>
  <sheets>
    <sheet name="Сводная бюджетная роспись" sheetId="1" r:id="rId1"/>
  </sheets>
  <definedNames>
    <definedName name="_xlnm.Print_Titles" localSheetId="0">'Сводная бюджетная роспись'!$12:$12</definedName>
    <definedName name="_xlnm.Print_Area" localSheetId="0">'Сводная бюджетная роспись'!$A$1:$H$138</definedName>
  </definedNames>
  <calcPr fullCalcOnLoad="1"/>
</workbook>
</file>

<file path=xl/sharedStrings.xml><?xml version="1.0" encoding="utf-8"?>
<sst xmlns="http://schemas.openxmlformats.org/spreadsheetml/2006/main" count="849" uniqueCount="157">
  <si>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</si>
  <si>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</si>
  <si>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</si>
  <si>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</si>
  <si>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</si>
  <si>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</si>
  <si>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</si>
  <si>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</si>
  <si>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</si>
  <si>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Центральный аппарат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</si>
  <si>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</si>
  <si>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</si>
  <si>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</si>
  <si>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Прочие расходы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</si>
  <si>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</si>
  <si>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</si>
  <si>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</si>
  <si>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</si>
  <si>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</si>
  <si>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</si>
  <si>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</si>
  <si>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</si>
  <si>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</si>
  <si>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</si>
  <si>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</si>
  <si>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</si>
  <si>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НАЦИОНАЛЬНАЯ ЭКОНОМИКА</t>
  </si>
  <si>
    <t>ЖИЛИЩНО-КОММУНАЛЬНОЕ ХОЗЯЙСТВО</t>
  </si>
  <si>
    <t>Благоустройство</t>
  </si>
  <si>
    <t>6000000</t>
  </si>
  <si>
    <t>6000500</t>
  </si>
  <si>
    <t>ОБРАЗОВАНИЕ</t>
  </si>
  <si>
    <t>Обеспечение деятельности подведомственных учреждений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</si>
  <si>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</si>
  <si>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</si>
  <si>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</si>
  <si>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</si>
  <si>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</si>
  <si>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Культура</t>
  </si>
  <si>
    <t>01</t>
  </si>
  <si>
    <t>02</t>
  </si>
  <si>
    <t>03</t>
  </si>
  <si>
    <t>04</t>
  </si>
  <si>
    <t>11</t>
  </si>
  <si>
    <t>14</t>
  </si>
  <si>
    <t>09</t>
  </si>
  <si>
    <t>05</t>
  </si>
  <si>
    <t>08</t>
  </si>
  <si>
    <t>07</t>
  </si>
  <si>
    <t>0010000</t>
  </si>
  <si>
    <t>0013600</t>
  </si>
  <si>
    <t>к решению Совета депутатов</t>
  </si>
  <si>
    <t>2470000</t>
  </si>
  <si>
    <t>Лесное хозяйство</t>
  </si>
  <si>
    <t>Вопросы в области лесных отношений</t>
  </si>
  <si>
    <t>Мероприятия в области охраны, восстановления и использования лесов</t>
  </si>
  <si>
    <t>Уличное освещение</t>
  </si>
  <si>
    <t>6000100</t>
  </si>
  <si>
    <t>6000300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</si>
  <si>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</si>
  <si>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</si>
  <si>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Совет депутатов</t>
  </si>
  <si>
    <t>Избирательная комиссия</t>
  </si>
  <si>
    <t>Мобилизационная и вневойсковая подготовка</t>
  </si>
  <si>
    <t>Дорожное хозяйство</t>
  </si>
  <si>
    <t>Поддержка дорожного хозяйства</t>
  </si>
  <si>
    <t>Отдельные мероприятия в области дорожного хозяйства</t>
  </si>
  <si>
    <t>Мероприятия в области жилищного хозяйства</t>
  </si>
  <si>
    <t>3500300</t>
  </si>
  <si>
    <t>365</t>
  </si>
  <si>
    <t>СОЦИАЛЬНАЯ ПОЛИТИКА</t>
  </si>
  <si>
    <t>10</t>
  </si>
  <si>
    <t>Пенсионное обеспечение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</si>
  <si>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</si>
  <si>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</si>
  <si>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РФ и муниципальных служащих</t>
  </si>
  <si>
    <t>4910100</t>
  </si>
  <si>
    <t>Социальные выплаты</t>
  </si>
  <si>
    <t>Иные межбюджетные трансферты</t>
  </si>
  <si>
    <t>Межбюджетные трансферты</t>
  </si>
  <si>
    <t>5210000</t>
  </si>
  <si>
    <t>5210600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</si>
  <si>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</si>
  <si>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</si>
  <si>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</si>
  <si>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</si>
  <si>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Реализация государственной политики в области приватизации и управления государственной  и муниципальной собственностью</t>
  </si>
  <si>
    <t>0900000</t>
  </si>
  <si>
    <t>017</t>
  </si>
  <si>
    <t>Жилищное хозяйство</t>
  </si>
  <si>
    <t>Приложение № 3</t>
  </si>
  <si>
    <t>12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</si>
  <si>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</si>
  <si>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</si>
  <si>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</si>
  <si>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</si>
  <si>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Озеленение</t>
  </si>
  <si>
    <t>Прочие мероприятия по благоустройству городских округов и поселений</t>
  </si>
  <si>
    <t>Межбюджетные трансферты бюджетам муниципальных районов из бюджетов поселений и межбюджетные трансферты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</si>
  <si>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6000200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</si>
  <si>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</si>
  <si>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</si>
  <si>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</si>
  <si>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13</t>
  </si>
  <si>
    <t>Общеэкономические вопросы</t>
  </si>
  <si>
    <t>КУЛЬТУРА И КИНЕМАТОГРАФИЯ</t>
  </si>
  <si>
    <t>ФИЗИЧЕСКАЯ КУЛЬТУРА И СПОРТ</t>
  </si>
  <si>
    <t>Мероприятия в сфере культуры и кинематографии</t>
  </si>
  <si>
    <t>Другие вопросы в области национальной экономики</t>
  </si>
  <si>
    <t xml:space="preserve">Расходы бюджета на 2013 год
по разделам, подразделам, целевым статьям и видам расходов
</t>
  </si>
  <si>
    <t>3150100</t>
  </si>
  <si>
    <t>Сумма,тыс. руб.</t>
  </si>
  <si>
    <t>Центральный аппарат (бюджет)</t>
  </si>
  <si>
    <t>0020410</t>
  </si>
  <si>
    <t>Резервные фонды  местных администраций</t>
  </si>
  <si>
    <t>0700500</t>
  </si>
  <si>
    <t>3150000</t>
  </si>
  <si>
    <t>Субсидии на содержание объектов дорожного хозяйства (дороги общего пользования)</t>
  </si>
  <si>
    <t>Отдельные мероприятия в области дорожного хозяйства (кап.ремонт)</t>
  </si>
  <si>
    <t>Мероприятия в области строительства,архитектуры и градостроительства</t>
  </si>
  <si>
    <t>3380000</t>
  </si>
  <si>
    <t>Мероприятия в области строительства,архитектуры и градостроительства(бюджет)</t>
  </si>
  <si>
    <t>3380010</t>
  </si>
  <si>
    <t>Субсидии, за исключением субсидий на софинансирование объектов капитального строительства государственной собственности</t>
  </si>
  <si>
    <t>521</t>
  </si>
  <si>
    <t>6000510</t>
  </si>
  <si>
    <t>Субсидия на благоустройство дворовых территорий</t>
  </si>
  <si>
    <t>Физическая культура</t>
  </si>
  <si>
    <t>4829900</t>
  </si>
  <si>
    <t>Обеспечение деятельности подведомственных учреждений(бюджет)</t>
  </si>
  <si>
    <t>4829910</t>
  </si>
  <si>
    <t>Иные субсидии</t>
  </si>
  <si>
    <t>018</t>
  </si>
  <si>
    <t>Субсидии некоммерческим организациям</t>
  </si>
  <si>
    <t>019</t>
  </si>
  <si>
    <t>поселения Вороновское</t>
  </si>
  <si>
    <t>Администрация  поселения Вороновское</t>
  </si>
  <si>
    <t>Итого расходов</t>
  </si>
  <si>
    <t>05В0400</t>
  </si>
  <si>
    <t>01Д0500</t>
  </si>
  <si>
    <t>01Д0300</t>
  </si>
  <si>
    <t>05З0400</t>
  </si>
  <si>
    <t>4508500</t>
  </si>
  <si>
    <t>000</t>
  </si>
  <si>
    <t>КБК</t>
  </si>
  <si>
    <t>00</t>
  </si>
  <si>
    <t>0000000</t>
  </si>
  <si>
    <t>121</t>
  </si>
  <si>
    <t>122</t>
  </si>
  <si>
    <t>242</t>
  </si>
  <si>
    <t>244</t>
  </si>
  <si>
    <t>Функционирование законодательных (представительных) органов государственной власти</t>
  </si>
  <si>
    <t>0020408</t>
  </si>
  <si>
    <t>831</t>
  </si>
  <si>
    <t>Приложение № 1</t>
  </si>
  <si>
    <t xml:space="preserve"> "О бюджете поселения Вороновское на 2013 год " 
от 13.12.2012 г № 09/01</t>
  </si>
  <si>
    <t xml:space="preserve">О внесении изменений и дополнений 
в решение Совета депутатов 
поселения Вороновское
 О бюджете поселения Вороновское на 2013 год " 
от 19.09. 2013 г №   07/04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</si>
</sst>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</numFmts>
  <fonts count="44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9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" fillId="32" borderId="8" applyNumberFormat="0" applyFont="0" applyAlignment="0" applyProtection="0"/>
    <xf numFmtId="0" fontId="2" fillId="28" borderId="0">
      <alignment horizontal="left" wrapText="1"/>
      <protection hidden="1" locked="0"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" fillId="28" borderId="10">
      <alignment horizontal="left" wrapText="1"/>
      <protection hidden="1" locked="0"/>
    </xf>
    <xf numFmtId="49" fontId="2" fillId="28" borderId="11">
      <alignment horizontal="center" vertical="center" wrapText="1"/>
      <protection hidden="1" locked="0"/>
    </xf>
    <xf numFmtId="0" fontId="42" fillId="33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0" xfId="0" applyNumberFormat="1" applyFont="1" applyFill="1" applyBorder="1" applyAlignment="1" applyProtection="1">
      <alignment horizontal="center" wrapText="1"/>
      <protection hidden="1" locked="0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3" fontId="5" fillId="0" borderId="0" xfId="0" applyNumberFormat="1" applyFont="1" applyFill="1" applyBorder="1" applyAlignment="1" applyProtection="1">
      <alignment horizontal="right" wrapText="1"/>
      <protection hidden="1"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164" fontId="6" fillId="34" borderId="13" xfId="0" applyNumberFormat="1" applyFont="1" applyFill="1" applyBorder="1" applyAlignment="1" applyProtection="1">
      <alignment horizontal="right" vertical="top" wrapText="1"/>
      <protection hidden="1" locked="0"/>
    </xf>
    <xf numFmtId="3" fontId="5" fillId="0" borderId="0" xfId="0" applyNumberFormat="1" applyFont="1" applyFill="1" applyBorder="1" applyAlignment="1" applyProtection="1">
      <alignment horizontal="right" vertical="top" wrapText="1"/>
      <protection hidden="1" locked="0"/>
    </xf>
    <xf numFmtId="164" fontId="5" fillId="0" borderId="0" xfId="0" applyNumberFormat="1" applyFont="1" applyFill="1" applyBorder="1" applyAlignment="1" applyProtection="1">
      <alignment horizontal="right" vertical="top" wrapText="1"/>
      <protection hidden="1" locked="0"/>
    </xf>
    <xf numFmtId="164" fontId="6" fillId="0" borderId="0" xfId="0" applyNumberFormat="1" applyFont="1" applyFill="1" applyBorder="1" applyAlignment="1" applyProtection="1">
      <alignment horizontal="right" vertical="top" wrapText="1"/>
      <protection hidden="1" locked="0"/>
    </xf>
    <xf numFmtId="164" fontId="7" fillId="34" borderId="12" xfId="0" applyNumberFormat="1" applyFont="1" applyFill="1" applyBorder="1" applyAlignment="1" applyProtection="1">
      <alignment horizontal="right" wrapText="1"/>
      <protection hidden="1" locked="0"/>
    </xf>
    <xf numFmtId="164" fontId="5" fillId="34" borderId="12" xfId="0" applyNumberFormat="1" applyFont="1" applyFill="1" applyBorder="1" applyAlignment="1" applyProtection="1">
      <alignment horizontal="right" wrapText="1"/>
      <protection hidden="1" locked="0"/>
    </xf>
    <xf numFmtId="164" fontId="6" fillId="34" borderId="12" xfId="0" applyNumberFormat="1" applyFont="1" applyFill="1" applyBorder="1" applyAlignment="1" applyProtection="1">
      <alignment horizontal="right" wrapText="1"/>
      <protection hidden="1" locked="0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64" fontId="5" fillId="0" borderId="12" xfId="0" applyNumberFormat="1" applyFont="1" applyFill="1" applyBorder="1" applyAlignment="1" applyProtection="1">
      <alignment horizontal="right" wrapText="1"/>
      <protection hidden="1" locked="0"/>
    </xf>
    <xf numFmtId="0" fontId="6" fillId="0" borderId="0" xfId="0" applyFont="1" applyFill="1" applyAlignment="1">
      <alignment/>
    </xf>
    <xf numFmtId="49" fontId="5" fillId="0" borderId="0" xfId="0" applyNumberFormat="1" applyFont="1" applyFill="1" applyBorder="1" applyAlignment="1" applyProtection="1">
      <alignment horizontal="center" vertical="top" wrapText="1"/>
      <protection hidden="1" locked="0"/>
    </xf>
    <xf numFmtId="49" fontId="6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0" xfId="0" applyNumberFormat="1" applyFont="1" applyFill="1" applyBorder="1" applyAlignment="1" applyProtection="1">
      <alignment horizontal="center" vertical="top" wrapText="1"/>
      <protection hidden="1" locked="0"/>
    </xf>
    <xf numFmtId="49" fontId="6" fillId="0" borderId="0" xfId="0" applyNumberFormat="1" applyFont="1" applyFill="1" applyBorder="1" applyAlignment="1" applyProtection="1">
      <alignment horizontal="center" vertical="justify" wrapText="1"/>
      <protection hidden="1" locked="0"/>
    </xf>
    <xf numFmtId="3" fontId="6" fillId="0" borderId="0" xfId="0" applyNumberFormat="1" applyFont="1" applyFill="1" applyBorder="1" applyAlignment="1" applyProtection="1">
      <alignment horizontal="right" wrapText="1"/>
      <protection hidden="1"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3" xfId="0" applyNumberFormat="1" applyFont="1" applyFill="1" applyBorder="1" applyAlignment="1" applyProtection="1">
      <alignment horizontal="center" wrapText="1"/>
      <protection hidden="1"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4" xfId="0" applyNumberFormat="1" applyFont="1" applyFill="1" applyBorder="1" applyAlignment="1" applyProtection="1">
      <alignment horizontal="left" wrapText="1"/>
      <protection hidden="1" locked="0"/>
    </xf>
    <xf numFmtId="1" fontId="6" fillId="0" borderId="14" xfId="52" applyNumberFormat="1" applyFont="1" applyBorder="1" applyAlignment="1">
      <alignment horizontal="left"/>
      <protection/>
    </xf>
    <xf numFmtId="164" fontId="6" fillId="0" borderId="12" xfId="52" applyNumberFormat="1" applyFont="1" applyBorder="1" applyAlignment="1">
      <alignment horizontal="right"/>
      <protection/>
    </xf>
    <xf numFmtId="1" fontId="6" fillId="0" borderId="14" xfId="53" applyNumberFormat="1" applyFont="1" applyBorder="1" applyAlignment="1">
      <alignment horizontal="left"/>
      <protection/>
    </xf>
    <xf numFmtId="49" fontId="6" fillId="28" borderId="14" xfId="0" applyNumberFormat="1" applyFont="1" applyFill="1" applyBorder="1" applyAlignment="1" applyProtection="1">
      <alignment horizontal="left" vertical="top" wrapText="1"/>
      <protection hidden="1" locked="0"/>
    </xf>
    <xf numFmtId="49" fontId="6" fillId="28" borderId="14" xfId="0" applyNumberFormat="1" applyFont="1" applyFill="1" applyBorder="1" applyAlignment="1" applyProtection="1">
      <alignment horizontal="left" wrapText="1"/>
      <protection hidden="1" locked="0"/>
    </xf>
    <xf numFmtId="49" fontId="5" fillId="0" borderId="14" xfId="0" applyNumberFormat="1" applyFont="1" applyFill="1" applyBorder="1" applyAlignment="1" applyProtection="1">
      <alignment horizontal="left" vertical="top"/>
      <protection hidden="1" locked="0"/>
    </xf>
    <xf numFmtId="49" fontId="6" fillId="0" borderId="14" xfId="0" applyNumberFormat="1" applyFont="1" applyFill="1" applyBorder="1" applyAlignment="1" applyProtection="1">
      <alignment horizontal="left"/>
      <protection hidden="1" locked="0"/>
    </xf>
    <xf numFmtId="49" fontId="6" fillId="0" borderId="15" xfId="0" applyNumberFormat="1" applyFont="1" applyFill="1" applyBorder="1" applyAlignment="1" applyProtection="1">
      <alignment horizontal="left" wrapText="1"/>
      <protection hidden="1" locked="0"/>
    </xf>
    <xf numFmtId="164" fontId="6" fillId="34" borderId="16" xfId="0" applyNumberFormat="1" applyFont="1" applyFill="1" applyBorder="1" applyAlignment="1" applyProtection="1">
      <alignment horizontal="right" wrapText="1"/>
      <protection hidden="1" locked="0"/>
    </xf>
    <xf numFmtId="49" fontId="6" fillId="0" borderId="17" xfId="0" applyNumberFormat="1" applyFont="1" applyFill="1" applyBorder="1" applyAlignment="1" applyProtection="1">
      <alignment horizontal="left" vertical="top" wrapText="1"/>
      <protection hidden="1" locked="0"/>
    </xf>
    <xf numFmtId="164" fontId="6" fillId="34" borderId="18" xfId="0" applyNumberFormat="1" applyFont="1" applyFill="1" applyBorder="1" applyAlignment="1" applyProtection="1">
      <alignment horizontal="right" wrapText="1"/>
      <protection hidden="1" locked="0"/>
    </xf>
    <xf numFmtId="1" fontId="6" fillId="0" borderId="14" xfId="54" applyNumberFormat="1" applyFont="1" applyBorder="1" applyAlignment="1">
      <alignment horizontal="left"/>
      <protection/>
    </xf>
    <xf numFmtId="1" fontId="6" fillId="0" borderId="14" xfId="55" applyNumberFormat="1" applyFont="1" applyBorder="1" applyAlignment="1">
      <alignment horizontal="left"/>
      <protection/>
    </xf>
    <xf numFmtId="164" fontId="6" fillId="34" borderId="12" xfId="0" applyNumberFormat="1" applyFont="1" applyFill="1" applyBorder="1" applyAlignment="1" applyProtection="1">
      <alignment horizontal="left" wrapText="1"/>
      <protection hidden="1" locked="0"/>
    </xf>
    <xf numFmtId="1" fontId="6" fillId="0" borderId="14" xfId="55" applyNumberFormat="1" applyFont="1" applyBorder="1" applyAlignment="1">
      <alignment horizontal="left" wrapText="1"/>
      <protection/>
    </xf>
    <xf numFmtId="49" fontId="5" fillId="0" borderId="14" xfId="0" applyNumberFormat="1" applyFont="1" applyFill="1" applyBorder="1" applyAlignment="1" applyProtection="1">
      <alignment horizontal="left" wrapText="1"/>
      <protection hidden="1" locked="0"/>
    </xf>
    <xf numFmtId="0" fontId="5" fillId="28" borderId="14" xfId="0" applyNumberFormat="1" applyFont="1" applyFill="1" applyBorder="1" applyAlignment="1" applyProtection="1">
      <alignment horizontal="left" vertical="top" wrapText="1"/>
      <protection hidden="1" locked="0"/>
    </xf>
    <xf numFmtId="0" fontId="6" fillId="28" borderId="14" xfId="0" applyNumberFormat="1" applyFont="1" applyFill="1" applyBorder="1" applyAlignment="1" applyProtection="1">
      <alignment horizontal="left" wrapText="1"/>
      <protection hidden="1" locked="0"/>
    </xf>
    <xf numFmtId="1" fontId="6" fillId="0" borderId="14" xfId="56" applyNumberFormat="1" applyFont="1" applyBorder="1" applyAlignment="1">
      <alignment horizontal="left"/>
      <protection/>
    </xf>
    <xf numFmtId="49" fontId="5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0" xfId="0" applyFont="1" applyFill="1" applyAlignment="1">
      <alignment horizontal="center"/>
    </xf>
    <xf numFmtId="49" fontId="5" fillId="0" borderId="14" xfId="0" applyNumberFormat="1" applyFont="1" applyFill="1" applyBorder="1" applyAlignment="1" applyProtection="1">
      <alignment horizontal="center" vertical="top" wrapText="1"/>
      <protection hidden="1" locked="0"/>
    </xf>
    <xf numFmtId="49" fontId="5" fillId="0" borderId="19" xfId="0" applyNumberFormat="1" applyFont="1" applyFill="1" applyBorder="1" applyAlignment="1" applyProtection="1">
      <alignment horizontal="center" vertical="top" wrapText="1"/>
      <protection hidden="1" locked="0"/>
    </xf>
    <xf numFmtId="49" fontId="5" fillId="0" borderId="19" xfId="0" applyNumberFormat="1" applyFont="1" applyFill="1" applyBorder="1" applyAlignment="1" applyProtection="1">
      <alignment horizontal="center" vertical="justify" wrapText="1"/>
      <protection hidden="1" locked="0"/>
    </xf>
    <xf numFmtId="49" fontId="5" fillId="0" borderId="12" xfId="0" applyNumberFormat="1" applyFont="1" applyFill="1" applyBorder="1" applyAlignment="1" applyProtection="1">
      <alignment horizontal="center" vertical="justify" wrapText="1"/>
      <protection hidden="1" locked="0"/>
    </xf>
    <xf numFmtId="49" fontId="6" fillId="0" borderId="14" xfId="0" applyNumberFormat="1" applyFont="1" applyFill="1" applyBorder="1" applyAlignment="1" applyProtection="1">
      <alignment horizontal="center" wrapText="1"/>
      <protection hidden="1" locked="0"/>
    </xf>
    <xf numFmtId="49" fontId="6" fillId="28" borderId="19" xfId="0" applyNumberFormat="1" applyFont="1" applyFill="1" applyBorder="1" applyAlignment="1" applyProtection="1">
      <alignment horizontal="center" wrapText="1"/>
      <protection hidden="1" locked="0"/>
    </xf>
    <xf numFmtId="49" fontId="6" fillId="0" borderId="19" xfId="0" applyNumberFormat="1" applyFont="1" applyFill="1" applyBorder="1" applyAlignment="1" applyProtection="1">
      <alignment horizontal="center" wrapText="1"/>
      <protection hidden="1" locked="0"/>
    </xf>
    <xf numFmtId="49" fontId="6" fillId="0" borderId="12" xfId="0" applyNumberFormat="1" applyFont="1" applyFill="1" applyBorder="1" applyAlignment="1" applyProtection="1">
      <alignment horizontal="center" wrapText="1"/>
      <protection hidden="1" locked="0"/>
    </xf>
    <xf numFmtId="49" fontId="6" fillId="0" borderId="20" xfId="0" applyNumberFormat="1" applyFont="1" applyFill="1" applyBorder="1" applyAlignment="1" applyProtection="1">
      <alignment horizontal="center" wrapText="1"/>
      <protection hidden="1" locked="0"/>
    </xf>
    <xf numFmtId="49" fontId="6" fillId="28" borderId="0" xfId="0" applyNumberFormat="1" applyFont="1" applyFill="1" applyBorder="1" applyAlignment="1" applyProtection="1">
      <alignment horizontal="center" wrapText="1"/>
      <protection hidden="1" locked="0"/>
    </xf>
    <xf numFmtId="3" fontId="6" fillId="0" borderId="0" xfId="0" applyNumberFormat="1" applyFont="1" applyFill="1" applyBorder="1" applyAlignment="1" applyProtection="1">
      <alignment horizontal="center" wrapText="1"/>
      <protection hidden="1" locked="0"/>
    </xf>
    <xf numFmtId="49" fontId="6" fillId="0" borderId="0" xfId="0" applyNumberFormat="1" applyFont="1" applyFill="1" applyBorder="1" applyAlignment="1" applyProtection="1">
      <alignment horizontal="center" wrapText="1"/>
      <protection hidden="1" locked="0"/>
    </xf>
    <xf numFmtId="49" fontId="6" fillId="0" borderId="21" xfId="0" applyNumberFormat="1" applyFont="1" applyFill="1" applyBorder="1" applyAlignment="1" applyProtection="1">
      <alignment horizontal="center" wrapText="1"/>
      <protection hidden="1" locked="0"/>
    </xf>
    <xf numFmtId="1" fontId="6" fillId="0" borderId="19" xfId="52" applyNumberFormat="1" applyFont="1" applyBorder="1" applyAlignment="1">
      <alignment horizontal="center"/>
      <protection/>
    </xf>
    <xf numFmtId="1" fontId="6" fillId="0" borderId="0" xfId="52" applyNumberFormat="1" applyFont="1" applyBorder="1" applyAlignment="1">
      <alignment horizontal="center"/>
      <protection/>
    </xf>
    <xf numFmtId="1" fontId="6" fillId="0" borderId="0" xfId="52" applyNumberFormat="1" applyFont="1" applyFill="1" applyBorder="1" applyAlignment="1">
      <alignment horizontal="center"/>
      <protection/>
    </xf>
    <xf numFmtId="1" fontId="6" fillId="0" borderId="19" xfId="52" applyNumberFormat="1" applyFont="1" applyFill="1" applyBorder="1" applyAlignment="1">
      <alignment horizontal="center"/>
      <protection/>
    </xf>
    <xf numFmtId="1" fontId="6" fillId="0" borderId="19" xfId="53" applyNumberFormat="1" applyFont="1" applyBorder="1" applyAlignment="1">
      <alignment horizontal="center"/>
      <protection/>
    </xf>
    <xf numFmtId="1" fontId="6" fillId="0" borderId="0" xfId="53" applyNumberFormat="1" applyFont="1" applyBorder="1" applyAlignment="1">
      <alignment horizontal="center"/>
      <protection/>
    </xf>
    <xf numFmtId="1" fontId="6" fillId="0" borderId="0" xfId="53" applyNumberFormat="1" applyFont="1" applyFill="1" applyBorder="1" applyAlignment="1">
      <alignment horizontal="center"/>
      <protection/>
    </xf>
    <xf numFmtId="1" fontId="6" fillId="0" borderId="19" xfId="53" applyNumberFormat="1" applyFont="1" applyFill="1" applyBorder="1" applyAlignment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wrapText="1"/>
      <protection hidden="1" locked="0"/>
    </xf>
    <xf numFmtId="49" fontId="5" fillId="0" borderId="20" xfId="0" applyNumberFormat="1" applyFont="1" applyFill="1" applyBorder="1" applyAlignment="1" applyProtection="1">
      <alignment horizontal="center" wrapText="1"/>
      <protection hidden="1" locked="0"/>
    </xf>
    <xf numFmtId="49" fontId="5" fillId="0" borderId="0" xfId="0" applyNumberFormat="1" applyFont="1" applyFill="1" applyBorder="1" applyAlignment="1" applyProtection="1">
      <alignment horizontal="center" wrapText="1"/>
      <protection hidden="1" locked="0"/>
    </xf>
    <xf numFmtId="49" fontId="5" fillId="0" borderId="21" xfId="0" applyNumberFormat="1" applyFont="1" applyFill="1" applyBorder="1" applyAlignment="1" applyProtection="1">
      <alignment horizontal="center" wrapText="1"/>
      <protection hidden="1" locked="0"/>
    </xf>
    <xf numFmtId="3" fontId="6" fillId="0" borderId="19" xfId="0" applyNumberFormat="1" applyFont="1" applyFill="1" applyBorder="1" applyAlignment="1" applyProtection="1">
      <alignment horizontal="center" wrapText="1"/>
      <protection hidden="1" locked="0"/>
    </xf>
    <xf numFmtId="49" fontId="5" fillId="0" borderId="14" xfId="0" applyNumberFormat="1" applyFont="1" applyFill="1" applyBorder="1" applyAlignment="1" applyProtection="1">
      <alignment horizontal="center" wrapText="1"/>
      <protection hidden="1" locked="0"/>
    </xf>
    <xf numFmtId="49" fontId="5" fillId="0" borderId="19" xfId="0" applyNumberFormat="1" applyFont="1" applyFill="1" applyBorder="1" applyAlignment="1" applyProtection="1">
      <alignment horizontal="center" wrapText="1"/>
      <protection hidden="1" locked="0"/>
    </xf>
    <xf numFmtId="49" fontId="5" fillId="0" borderId="12" xfId="0" applyNumberFormat="1" applyFont="1" applyFill="1" applyBorder="1" applyAlignment="1" applyProtection="1">
      <alignment horizontal="center" wrapText="1"/>
      <protection hidden="1" locked="0"/>
    </xf>
    <xf numFmtId="1" fontId="6" fillId="0" borderId="19" xfId="54" applyNumberFormat="1" applyFont="1" applyBorder="1" applyAlignment="1">
      <alignment horizontal="center"/>
      <protection/>
    </xf>
    <xf numFmtId="1" fontId="6" fillId="0" borderId="0" xfId="54" applyNumberFormat="1" applyFont="1" applyBorder="1" applyAlignment="1">
      <alignment horizontal="center"/>
      <protection/>
    </xf>
    <xf numFmtId="1" fontId="6" fillId="0" borderId="0" xfId="54" applyNumberFormat="1" applyFont="1" applyFill="1" applyBorder="1" applyAlignment="1">
      <alignment horizontal="center"/>
      <protection/>
    </xf>
    <xf numFmtId="1" fontId="6" fillId="0" borderId="19" xfId="54" applyNumberFormat="1" applyFont="1" applyFill="1" applyBorder="1" applyAlignment="1">
      <alignment horizontal="center"/>
      <protection/>
    </xf>
    <xf numFmtId="1" fontId="6" fillId="0" borderId="0" xfId="55" applyNumberFormat="1" applyFont="1" applyBorder="1" applyAlignment="1">
      <alignment horizontal="center"/>
      <protection/>
    </xf>
    <xf numFmtId="1" fontId="6" fillId="0" borderId="19" xfId="55" applyNumberFormat="1" applyFont="1" applyBorder="1" applyAlignment="1">
      <alignment horizontal="center"/>
      <protection/>
    </xf>
    <xf numFmtId="1" fontId="6" fillId="0" borderId="19" xfId="55" applyNumberFormat="1" applyFont="1" applyFill="1" applyBorder="1" applyAlignment="1">
      <alignment horizontal="center"/>
      <protection/>
    </xf>
    <xf numFmtId="1" fontId="6" fillId="0" borderId="0" xfId="55" applyNumberFormat="1" applyFont="1" applyFill="1" applyBorder="1" applyAlignment="1">
      <alignment horizontal="center"/>
      <protection/>
    </xf>
    <xf numFmtId="49" fontId="5" fillId="28" borderId="19" xfId="0" applyNumberFormat="1" applyFont="1" applyFill="1" applyBorder="1" applyAlignment="1" applyProtection="1">
      <alignment horizontal="center" wrapText="1"/>
      <protection hidden="1" locked="0"/>
    </xf>
    <xf numFmtId="0" fontId="6" fillId="28" borderId="19" xfId="0" applyNumberFormat="1" applyFont="1" applyFill="1" applyBorder="1" applyAlignment="1" applyProtection="1">
      <alignment horizontal="center" wrapText="1"/>
      <protection hidden="1" locked="0"/>
    </xf>
    <xf numFmtId="1" fontId="6" fillId="0" borderId="19" xfId="56" applyNumberFormat="1" applyFont="1" applyBorder="1" applyAlignment="1">
      <alignment horizontal="center"/>
      <protection/>
    </xf>
    <xf numFmtId="1" fontId="6" fillId="0" borderId="0" xfId="56" applyNumberFormat="1" applyFont="1" applyBorder="1" applyAlignment="1">
      <alignment horizontal="center"/>
      <protection/>
    </xf>
    <xf numFmtId="1" fontId="6" fillId="0" borderId="0" xfId="56" applyNumberFormat="1" applyFont="1" applyFill="1" applyBorder="1" applyAlignment="1">
      <alignment horizontal="center"/>
      <protection/>
    </xf>
    <xf numFmtId="1" fontId="6" fillId="0" borderId="19" xfId="56" applyNumberFormat="1" applyFont="1" applyFill="1" applyBorder="1" applyAlignment="1">
      <alignment horizontal="center"/>
      <protection/>
    </xf>
    <xf numFmtId="49" fontId="5" fillId="0" borderId="17" xfId="0" applyNumberFormat="1" applyFont="1" applyFill="1" applyBorder="1" applyAlignment="1" applyProtection="1">
      <alignment horizontal="center" wrapText="1"/>
      <protection hidden="1" locked="0"/>
    </xf>
    <xf numFmtId="49" fontId="5" fillId="0" borderId="22" xfId="0" applyNumberFormat="1" applyFont="1" applyFill="1" applyBorder="1" applyAlignment="1" applyProtection="1">
      <alignment horizontal="center" wrapText="1"/>
      <protection hidden="1" locked="0"/>
    </xf>
    <xf numFmtId="49" fontId="5" fillId="0" borderId="18" xfId="0" applyNumberFormat="1" applyFont="1" applyFill="1" applyBorder="1" applyAlignment="1" applyProtection="1">
      <alignment horizontal="center" wrapText="1"/>
      <protection hidden="1" locked="0"/>
    </xf>
    <xf numFmtId="49" fontId="6" fillId="0" borderId="17" xfId="0" applyNumberFormat="1" applyFont="1" applyFill="1" applyBorder="1" applyAlignment="1" applyProtection="1">
      <alignment horizontal="center" wrapText="1"/>
      <protection hidden="1" locked="0"/>
    </xf>
    <xf numFmtId="49" fontId="6" fillId="0" borderId="22" xfId="0" applyNumberFormat="1" applyFont="1" applyFill="1" applyBorder="1" applyAlignment="1" applyProtection="1">
      <alignment horizontal="center" wrapText="1"/>
      <protection hidden="1" locked="0"/>
    </xf>
    <xf numFmtId="49" fontId="6" fillId="0" borderId="18" xfId="0" applyNumberFormat="1" applyFont="1" applyFill="1" applyBorder="1" applyAlignment="1" applyProtection="1">
      <alignment horizontal="center" wrapText="1"/>
      <protection hidden="1" locked="0"/>
    </xf>
    <xf numFmtId="0" fontId="6" fillId="0" borderId="14" xfId="0" applyFont="1" applyFill="1" applyBorder="1" applyAlignment="1">
      <alignment wrapText="1"/>
    </xf>
    <xf numFmtId="3" fontId="6" fillId="0" borderId="0" xfId="0" applyNumberFormat="1" applyFont="1" applyFill="1" applyBorder="1" applyAlignment="1" applyProtection="1">
      <alignment horizontal="right" vertical="top" wrapText="1"/>
      <protection hidden="1" locked="0"/>
    </xf>
    <xf numFmtId="49" fontId="43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43" fillId="0" borderId="14" xfId="0" applyNumberFormat="1" applyFont="1" applyFill="1" applyBorder="1" applyAlignment="1" applyProtection="1">
      <alignment horizontal="center" wrapText="1"/>
      <protection hidden="1" locked="0"/>
    </xf>
    <xf numFmtId="49" fontId="43" fillId="0" borderId="19" xfId="0" applyNumberFormat="1" applyFont="1" applyFill="1" applyBorder="1" applyAlignment="1" applyProtection="1">
      <alignment horizontal="center" wrapText="1"/>
      <protection hidden="1" locked="0"/>
    </xf>
    <xf numFmtId="49" fontId="43" fillId="0" borderId="12" xfId="0" applyNumberFormat="1" applyFont="1" applyFill="1" applyBorder="1" applyAlignment="1" applyProtection="1">
      <alignment horizontal="center" wrapText="1"/>
      <protection hidden="1" locked="0"/>
    </xf>
    <xf numFmtId="0" fontId="43" fillId="0" borderId="0" xfId="0" applyFont="1" applyFill="1" applyBorder="1" applyAlignment="1">
      <alignment horizontal="right" vertical="top"/>
    </xf>
    <xf numFmtId="0" fontId="43" fillId="0" borderId="12" xfId="0" applyFont="1" applyFill="1" applyBorder="1" applyAlignment="1">
      <alignment/>
    </xf>
    <xf numFmtId="0" fontId="43" fillId="0" borderId="13" xfId="0" applyFont="1" applyFill="1" applyBorder="1" applyAlignment="1">
      <alignment/>
    </xf>
    <xf numFmtId="0" fontId="43" fillId="0" borderId="0" xfId="0" applyFont="1" applyFill="1" applyAlignment="1">
      <alignment/>
    </xf>
    <xf numFmtId="49" fontId="43" fillId="0" borderId="14" xfId="0" applyNumberFormat="1" applyFont="1" applyFill="1" applyBorder="1" applyAlignment="1" applyProtection="1">
      <alignment horizontal="left" wrapText="1"/>
      <protection hidden="1" locked="0"/>
    </xf>
    <xf numFmtId="49" fontId="43" fillId="0" borderId="20" xfId="0" applyNumberFormat="1" applyFont="1" applyFill="1" applyBorder="1" applyAlignment="1" applyProtection="1">
      <alignment horizontal="center" wrapText="1"/>
      <protection hidden="1" locked="0"/>
    </xf>
    <xf numFmtId="49" fontId="43" fillId="0" borderId="0" xfId="0" applyNumberFormat="1" applyFont="1" applyFill="1" applyBorder="1" applyAlignment="1" applyProtection="1">
      <alignment horizontal="center" wrapText="1"/>
      <protection hidden="1" locked="0"/>
    </xf>
    <xf numFmtId="49" fontId="43" fillId="0" borderId="21" xfId="0" applyNumberFormat="1" applyFont="1" applyFill="1" applyBorder="1" applyAlignment="1" applyProtection="1">
      <alignment horizontal="center" wrapText="1"/>
      <protection hidden="1" locked="0"/>
    </xf>
    <xf numFmtId="164" fontId="43" fillId="34" borderId="12" xfId="0" applyNumberFormat="1" applyFont="1" applyFill="1" applyBorder="1" applyAlignment="1" applyProtection="1">
      <alignment horizontal="right" wrapText="1"/>
      <protection hidden="1" locked="0"/>
    </xf>
    <xf numFmtId="164" fontId="43" fillId="34" borderId="12" xfId="0" applyNumberFormat="1" applyFont="1" applyFill="1" applyBorder="1" applyAlignment="1" applyProtection="1">
      <alignment horizontal="right" vertical="top" wrapText="1"/>
      <protection hidden="1"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hidden="1"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7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view="pageBreakPreview" zoomScale="75" zoomScaleSheetLayoutView="75" zoomScalePageLayoutView="0" workbookViewId="0" topLeftCell="A118">
      <selection activeCell="A13" sqref="A13"/>
    </sheetView>
  </sheetViews>
  <sheetFormatPr defaultColWidth="9.140625" defaultRowHeight="15"/>
  <cols>
    <col min="1" max="1" width="134.28125" style="4" customWidth="1"/>
    <col min="2" max="2" width="4.8515625" style="58" customWidth="1"/>
    <col min="3" max="3" width="3.7109375" style="58" customWidth="1"/>
    <col min="4" max="4" width="4.28125" style="58" customWidth="1"/>
    <col min="5" max="5" width="10.00390625" style="58" customWidth="1"/>
    <col min="6" max="6" width="5.28125" style="58" customWidth="1"/>
    <col min="7" max="7" width="6.140625" style="58" customWidth="1"/>
    <col min="8" max="8" width="18.00390625" style="27" customWidth="1"/>
    <col min="9" max="9" width="13.140625" style="3" customWidth="1"/>
    <col min="10" max="10" width="20.00390625" style="4" hidden="1" customWidth="1"/>
    <col min="11" max="11" width="20.421875" style="4" hidden="1" customWidth="1"/>
    <col min="12" max="12" width="12.8515625" style="4" customWidth="1"/>
    <col min="13" max="16384" width="9.140625" style="4" customWidth="1"/>
  </cols>
  <sheetData>
    <row r="1" spans="1:8" ht="15">
      <c r="A1" s="131" t="s">
        <v>154</v>
      </c>
      <c r="B1" s="131"/>
      <c r="C1" s="131"/>
      <c r="D1" s="131"/>
      <c r="E1" s="131"/>
      <c r="F1" s="131"/>
      <c r="G1" s="131"/>
      <c r="H1" s="131"/>
    </row>
    <row r="2" spans="1:8" ht="15">
      <c r="A2" s="131" t="s">
        <v>51</v>
      </c>
      <c r="B2" s="131"/>
      <c r="C2" s="131"/>
      <c r="D2" s="131"/>
      <c r="E2" s="131"/>
      <c r="F2" s="131"/>
      <c r="G2" s="131"/>
      <c r="H2" s="131"/>
    </row>
    <row r="3" spans="1:8" ht="15">
      <c r="A3" s="131" t="s">
        <v>135</v>
      </c>
      <c r="B3" s="131"/>
      <c r="C3" s="131"/>
      <c r="D3" s="131"/>
      <c r="E3" s="131"/>
      <c r="F3" s="131"/>
      <c r="G3" s="131"/>
      <c r="H3" s="131"/>
    </row>
    <row r="4" spans="1:8" ht="73.5" customHeight="1">
      <c r="A4" s="130" t="s">
        <v>156</v>
      </c>
      <c r="B4" s="130"/>
      <c r="C4" s="130"/>
      <c r="D4" s="130"/>
      <c r="E4" s="130"/>
      <c r="F4" s="130"/>
      <c r="G4" s="130"/>
      <c r="H4" s="130"/>
    </row>
    <row r="6" spans="1:8" ht="15">
      <c r="A6" s="131" t="s">
        <v>90</v>
      </c>
      <c r="B6" s="131"/>
      <c r="C6" s="131"/>
      <c r="D6" s="131"/>
      <c r="E6" s="131"/>
      <c r="F6" s="131"/>
      <c r="G6" s="131"/>
      <c r="H6" s="131"/>
    </row>
    <row r="7" spans="1:8" ht="15">
      <c r="A7" s="131" t="s">
        <v>51</v>
      </c>
      <c r="B7" s="131"/>
      <c r="C7" s="131"/>
      <c r="D7" s="131"/>
      <c r="E7" s="131"/>
      <c r="F7" s="131"/>
      <c r="G7" s="131"/>
      <c r="H7" s="131"/>
    </row>
    <row r="8" spans="1:8" ht="15">
      <c r="A8" s="131" t="s">
        <v>135</v>
      </c>
      <c r="B8" s="131"/>
      <c r="C8" s="131"/>
      <c r="D8" s="131"/>
      <c r="E8" s="131"/>
      <c r="F8" s="131"/>
      <c r="G8" s="131"/>
      <c r="H8" s="131"/>
    </row>
    <row r="9" spans="1:8" ht="32.25" customHeight="1">
      <c r="A9" s="130" t="s">
        <v>155</v>
      </c>
      <c r="B9" s="130"/>
      <c r="C9" s="130"/>
      <c r="D9" s="130"/>
      <c r="E9" s="130"/>
      <c r="F9" s="130"/>
      <c r="G9" s="130"/>
      <c r="H9" s="130"/>
    </row>
    <row r="11" spans="1:8" ht="36" customHeight="1">
      <c r="A11" s="124" t="s">
        <v>109</v>
      </c>
      <c r="B11" s="124"/>
      <c r="C11" s="125"/>
      <c r="D11" s="125"/>
      <c r="E11" s="125"/>
      <c r="F11" s="125"/>
      <c r="G11" s="1"/>
      <c r="H11" s="2"/>
    </row>
    <row r="12" spans="1:11" ht="14.25" customHeight="1">
      <c r="A12" s="28"/>
      <c r="B12" s="28"/>
      <c r="C12" s="28"/>
      <c r="D12" s="28"/>
      <c r="E12" s="28"/>
      <c r="F12" s="28"/>
      <c r="G12" s="28"/>
      <c r="H12" s="5"/>
      <c r="J12" s="6" t="s">
        <v>62</v>
      </c>
      <c r="K12" s="7" t="s">
        <v>61</v>
      </c>
    </row>
    <row r="13" spans="1:11" ht="15">
      <c r="A13" s="29"/>
      <c r="B13" s="30"/>
      <c r="C13" s="30"/>
      <c r="D13" s="30"/>
      <c r="E13" s="31"/>
      <c r="F13" s="31"/>
      <c r="G13" s="31"/>
      <c r="H13" s="32"/>
      <c r="I13" s="8"/>
      <c r="J13" s="9"/>
      <c r="K13" s="10"/>
    </row>
    <row r="14" spans="1:11" ht="15">
      <c r="A14" s="126" t="s">
        <v>136</v>
      </c>
      <c r="B14" s="126"/>
      <c r="C14" s="126"/>
      <c r="D14" s="126"/>
      <c r="E14" s="126"/>
      <c r="F14" s="126"/>
      <c r="G14" s="28"/>
      <c r="H14" s="5"/>
      <c r="I14" s="11"/>
      <c r="J14" s="9"/>
      <c r="K14" s="10"/>
    </row>
    <row r="15" spans="1:11" ht="38.25" customHeight="1">
      <c r="A15" s="33" t="s">
        <v>0</v>
      </c>
      <c r="B15" s="127" t="s">
        <v>144</v>
      </c>
      <c r="C15" s="128"/>
      <c r="D15" s="128"/>
      <c r="E15" s="128"/>
      <c r="F15" s="128"/>
      <c r="G15" s="129"/>
      <c r="H15" s="34" t="s">
        <v>111</v>
      </c>
      <c r="I15" s="12"/>
      <c r="J15" s="9"/>
      <c r="K15" s="10"/>
    </row>
    <row r="16" spans="1:11" s="25" customFormat="1" ht="14.25">
      <c r="A16" s="35" t="s">
        <v>1</v>
      </c>
      <c r="B16" s="59" t="s">
        <v>143</v>
      </c>
      <c r="C16" s="60" t="s">
        <v>39</v>
      </c>
      <c r="D16" s="60" t="s">
        <v>145</v>
      </c>
      <c r="E16" s="61" t="s">
        <v>146</v>
      </c>
      <c r="F16" s="61" t="s">
        <v>143</v>
      </c>
      <c r="G16" s="62" t="s">
        <v>143</v>
      </c>
      <c r="H16" s="22">
        <f>H19+H26+H32+H36+H47+H50+H53+H25+H43</f>
        <v>36397.1</v>
      </c>
      <c r="I16" s="13"/>
      <c r="J16" s="14"/>
      <c r="K16" s="15"/>
    </row>
    <row r="17" spans="1:11" ht="15">
      <c r="A17" s="36" t="s">
        <v>2</v>
      </c>
      <c r="B17" s="63" t="s">
        <v>143</v>
      </c>
      <c r="C17" s="64" t="s">
        <v>39</v>
      </c>
      <c r="D17" s="64" t="s">
        <v>40</v>
      </c>
      <c r="E17" s="65" t="s">
        <v>146</v>
      </c>
      <c r="F17" s="65" t="s">
        <v>143</v>
      </c>
      <c r="G17" s="66" t="s">
        <v>143</v>
      </c>
      <c r="H17" s="23">
        <f>H18</f>
        <v>1928</v>
      </c>
      <c r="I17" s="11"/>
      <c r="J17" s="9"/>
      <c r="K17" s="10"/>
    </row>
    <row r="18" spans="1:11" ht="15">
      <c r="A18" s="36" t="s">
        <v>3</v>
      </c>
      <c r="B18" s="67" t="s">
        <v>143</v>
      </c>
      <c r="C18" s="68" t="s">
        <v>39</v>
      </c>
      <c r="D18" s="68" t="s">
        <v>40</v>
      </c>
      <c r="E18" s="69" t="s">
        <v>4</v>
      </c>
      <c r="F18" s="70" t="s">
        <v>143</v>
      </c>
      <c r="G18" s="71" t="s">
        <v>143</v>
      </c>
      <c r="H18" s="23">
        <f>H19</f>
        <v>1928</v>
      </c>
      <c r="I18" s="11"/>
      <c r="J18" s="9"/>
      <c r="K18" s="10"/>
    </row>
    <row r="19" spans="1:11" ht="15">
      <c r="A19" s="37" t="s">
        <v>5</v>
      </c>
      <c r="B19" s="63" t="s">
        <v>143</v>
      </c>
      <c r="C19" s="65" t="s">
        <v>39</v>
      </c>
      <c r="D19" s="65" t="s">
        <v>40</v>
      </c>
      <c r="E19" s="65" t="s">
        <v>6</v>
      </c>
      <c r="F19" s="65" t="s">
        <v>143</v>
      </c>
      <c r="G19" s="66" t="s">
        <v>143</v>
      </c>
      <c r="H19" s="23">
        <f>H20+H21</f>
        <v>1928</v>
      </c>
      <c r="I19" s="11"/>
      <c r="J19" s="9"/>
      <c r="K19" s="10"/>
    </row>
    <row r="20" spans="1:11" ht="14.25" customHeight="1">
      <c r="A20" s="36" t="s">
        <v>7</v>
      </c>
      <c r="B20" s="63" t="s">
        <v>143</v>
      </c>
      <c r="C20" s="65" t="s">
        <v>39</v>
      </c>
      <c r="D20" s="65" t="s">
        <v>40</v>
      </c>
      <c r="E20" s="65" t="s">
        <v>6</v>
      </c>
      <c r="F20" s="65" t="s">
        <v>147</v>
      </c>
      <c r="G20" s="66" t="s">
        <v>143</v>
      </c>
      <c r="H20" s="23">
        <f>1381+447</f>
        <v>1828</v>
      </c>
      <c r="I20" s="11"/>
      <c r="J20" s="9"/>
      <c r="K20" s="10"/>
    </row>
    <row r="21" spans="1:11" ht="14.25" customHeight="1">
      <c r="A21" s="36" t="s">
        <v>7</v>
      </c>
      <c r="B21" s="67" t="s">
        <v>143</v>
      </c>
      <c r="C21" s="70" t="s">
        <v>39</v>
      </c>
      <c r="D21" s="70" t="s">
        <v>40</v>
      </c>
      <c r="E21" s="70" t="s">
        <v>6</v>
      </c>
      <c r="F21" s="70" t="s">
        <v>148</v>
      </c>
      <c r="G21" s="71" t="s">
        <v>143</v>
      </c>
      <c r="H21" s="23">
        <f>100</f>
        <v>100</v>
      </c>
      <c r="I21" s="11"/>
      <c r="J21" s="9"/>
      <c r="K21" s="10"/>
    </row>
    <row r="22" spans="1:11" ht="21" customHeight="1">
      <c r="A22" s="38" t="s">
        <v>151</v>
      </c>
      <c r="B22" s="63" t="s">
        <v>143</v>
      </c>
      <c r="C22" s="72" t="s">
        <v>39</v>
      </c>
      <c r="D22" s="72" t="s">
        <v>41</v>
      </c>
      <c r="E22" s="65" t="s">
        <v>146</v>
      </c>
      <c r="F22" s="65" t="s">
        <v>143</v>
      </c>
      <c r="G22" s="66" t="s">
        <v>143</v>
      </c>
      <c r="H22" s="39">
        <f>H25</f>
        <v>185</v>
      </c>
      <c r="I22" s="11"/>
      <c r="J22" s="9"/>
      <c r="K22" s="10"/>
    </row>
    <row r="23" spans="1:11" ht="21" customHeight="1">
      <c r="A23" s="38" t="s">
        <v>9</v>
      </c>
      <c r="B23" s="67" t="s">
        <v>143</v>
      </c>
      <c r="C23" s="73" t="s">
        <v>39</v>
      </c>
      <c r="D23" s="73" t="s">
        <v>41</v>
      </c>
      <c r="E23" s="74" t="s">
        <v>10</v>
      </c>
      <c r="F23" s="70" t="s">
        <v>143</v>
      </c>
      <c r="G23" s="71" t="s">
        <v>143</v>
      </c>
      <c r="H23" s="39">
        <f>H25</f>
        <v>185</v>
      </c>
      <c r="I23" s="11"/>
      <c r="J23" s="9"/>
      <c r="K23" s="10"/>
    </row>
    <row r="24" spans="1:11" ht="20.25" customHeight="1">
      <c r="A24" s="38" t="s">
        <v>112</v>
      </c>
      <c r="B24" s="63" t="s">
        <v>143</v>
      </c>
      <c r="C24" s="72" t="s">
        <v>39</v>
      </c>
      <c r="D24" s="72" t="s">
        <v>41</v>
      </c>
      <c r="E24" s="75" t="s">
        <v>113</v>
      </c>
      <c r="F24" s="65" t="s">
        <v>143</v>
      </c>
      <c r="G24" s="66" t="s">
        <v>143</v>
      </c>
      <c r="H24" s="39">
        <f>H25</f>
        <v>185</v>
      </c>
      <c r="I24" s="11"/>
      <c r="J24" s="9"/>
      <c r="K24" s="10"/>
    </row>
    <row r="25" spans="1:11" ht="21" customHeight="1">
      <c r="A25" s="38" t="s">
        <v>7</v>
      </c>
      <c r="B25" s="67" t="s">
        <v>143</v>
      </c>
      <c r="C25" s="73" t="s">
        <v>39</v>
      </c>
      <c r="D25" s="73" t="s">
        <v>41</v>
      </c>
      <c r="E25" s="74" t="s">
        <v>113</v>
      </c>
      <c r="F25" s="73">
        <v>244</v>
      </c>
      <c r="G25" s="71" t="s">
        <v>143</v>
      </c>
      <c r="H25" s="39">
        <f>168+17</f>
        <v>185</v>
      </c>
      <c r="I25" s="11"/>
      <c r="J25" s="9"/>
      <c r="K25" s="16" t="e">
        <f>#REF!</f>
        <v>#REF!</v>
      </c>
    </row>
    <row r="26" spans="1:11" ht="30">
      <c r="A26" s="36" t="s">
        <v>11</v>
      </c>
      <c r="B26" s="63" t="s">
        <v>143</v>
      </c>
      <c r="C26" s="64" t="s">
        <v>39</v>
      </c>
      <c r="D26" s="64" t="s">
        <v>42</v>
      </c>
      <c r="E26" s="65" t="s">
        <v>146</v>
      </c>
      <c r="F26" s="65" t="s">
        <v>143</v>
      </c>
      <c r="G26" s="66" t="s">
        <v>143</v>
      </c>
      <c r="H26" s="23">
        <f>H27</f>
        <v>33551.6</v>
      </c>
      <c r="I26" s="11"/>
      <c r="J26" s="9"/>
      <c r="K26" s="16" t="e">
        <f>#REF!</f>
        <v>#REF!</v>
      </c>
    </row>
    <row r="27" spans="1:11" ht="15">
      <c r="A27" s="36" t="s">
        <v>3</v>
      </c>
      <c r="B27" s="67" t="s">
        <v>143</v>
      </c>
      <c r="C27" s="68" t="s">
        <v>39</v>
      </c>
      <c r="D27" s="68" t="s">
        <v>42</v>
      </c>
      <c r="E27" s="69" t="s">
        <v>4</v>
      </c>
      <c r="F27" s="70" t="s">
        <v>143</v>
      </c>
      <c r="G27" s="71" t="s">
        <v>143</v>
      </c>
      <c r="H27" s="23">
        <f>H28</f>
        <v>33551.6</v>
      </c>
      <c r="I27" s="11"/>
      <c r="J27" s="9"/>
      <c r="K27" s="16" t="e">
        <f>#REF!</f>
        <v>#REF!</v>
      </c>
    </row>
    <row r="28" spans="1:11" ht="13.5" customHeight="1">
      <c r="A28" s="36" t="s">
        <v>9</v>
      </c>
      <c r="B28" s="63" t="s">
        <v>143</v>
      </c>
      <c r="C28" s="65" t="s">
        <v>39</v>
      </c>
      <c r="D28" s="65" t="s">
        <v>42</v>
      </c>
      <c r="E28" s="65" t="s">
        <v>10</v>
      </c>
      <c r="F28" s="65" t="s">
        <v>143</v>
      </c>
      <c r="G28" s="66" t="s">
        <v>143</v>
      </c>
      <c r="H28" s="23">
        <f>H29+H37+H38+H39+H40</f>
        <v>33551.6</v>
      </c>
      <c r="I28" s="11"/>
      <c r="J28" s="9"/>
      <c r="K28" s="16" t="e">
        <f>#REF!</f>
        <v>#REF!</v>
      </c>
    </row>
    <row r="29" spans="1:11" ht="13.5" customHeight="1">
      <c r="A29" s="36" t="s">
        <v>7</v>
      </c>
      <c r="B29" s="67" t="s">
        <v>143</v>
      </c>
      <c r="C29" s="70" t="s">
        <v>39</v>
      </c>
      <c r="D29" s="70" t="s">
        <v>42</v>
      </c>
      <c r="E29" s="70" t="s">
        <v>10</v>
      </c>
      <c r="F29" s="70" t="s">
        <v>147</v>
      </c>
      <c r="G29" s="71" t="s">
        <v>143</v>
      </c>
      <c r="H29" s="17">
        <v>23149</v>
      </c>
      <c r="I29" s="11"/>
      <c r="J29" s="9"/>
      <c r="K29" s="10"/>
    </row>
    <row r="30" spans="1:11" ht="13.5" customHeight="1" hidden="1">
      <c r="A30" s="36" t="s">
        <v>79</v>
      </c>
      <c r="B30" s="67" t="s">
        <v>143</v>
      </c>
      <c r="C30" s="70" t="s">
        <v>39</v>
      </c>
      <c r="D30" s="70" t="s">
        <v>42</v>
      </c>
      <c r="E30" s="70" t="s">
        <v>80</v>
      </c>
      <c r="F30" s="70"/>
      <c r="G30" s="71" t="s">
        <v>143</v>
      </c>
      <c r="H30" s="23">
        <f>H31</f>
        <v>0</v>
      </c>
      <c r="I30" s="11"/>
      <c r="J30" s="9"/>
      <c r="K30" s="10"/>
    </row>
    <row r="31" spans="1:11" ht="13.5" customHeight="1" hidden="1">
      <c r="A31" s="36" t="s">
        <v>98</v>
      </c>
      <c r="B31" s="67" t="s">
        <v>143</v>
      </c>
      <c r="C31" s="70" t="s">
        <v>39</v>
      </c>
      <c r="D31" s="70" t="s">
        <v>42</v>
      </c>
      <c r="E31" s="70" t="s">
        <v>81</v>
      </c>
      <c r="F31" s="70"/>
      <c r="G31" s="71" t="s">
        <v>143</v>
      </c>
      <c r="H31" s="23">
        <f>H32</f>
        <v>0</v>
      </c>
      <c r="I31" s="11"/>
      <c r="J31" s="9"/>
      <c r="K31" s="10"/>
    </row>
    <row r="32" spans="1:11" ht="13.5" customHeight="1" hidden="1">
      <c r="A32" s="36" t="s">
        <v>78</v>
      </c>
      <c r="B32" s="67" t="s">
        <v>143</v>
      </c>
      <c r="C32" s="70" t="s">
        <v>39</v>
      </c>
      <c r="D32" s="70" t="s">
        <v>42</v>
      </c>
      <c r="E32" s="70" t="s">
        <v>81</v>
      </c>
      <c r="F32" s="70" t="s">
        <v>88</v>
      </c>
      <c r="G32" s="71" t="s">
        <v>143</v>
      </c>
      <c r="H32" s="23"/>
      <c r="I32" s="11"/>
      <c r="J32" s="9"/>
      <c r="K32" s="10"/>
    </row>
    <row r="33" spans="1:11" ht="13.5" customHeight="1" hidden="1">
      <c r="A33" s="36" t="s">
        <v>101</v>
      </c>
      <c r="B33" s="67" t="s">
        <v>143</v>
      </c>
      <c r="C33" s="70" t="s">
        <v>39</v>
      </c>
      <c r="D33" s="70" t="s">
        <v>102</v>
      </c>
      <c r="E33" s="70"/>
      <c r="F33" s="70"/>
      <c r="G33" s="71" t="s">
        <v>143</v>
      </c>
      <c r="H33" s="23">
        <f>H34</f>
        <v>0</v>
      </c>
      <c r="I33" s="11"/>
      <c r="J33" s="9"/>
      <c r="K33" s="10"/>
    </row>
    <row r="34" spans="1:11" ht="13.5" customHeight="1" hidden="1">
      <c r="A34" s="36" t="s">
        <v>79</v>
      </c>
      <c r="B34" s="67" t="s">
        <v>143</v>
      </c>
      <c r="C34" s="70" t="s">
        <v>39</v>
      </c>
      <c r="D34" s="70" t="s">
        <v>102</v>
      </c>
      <c r="E34" s="70" t="s">
        <v>80</v>
      </c>
      <c r="F34" s="70"/>
      <c r="G34" s="71" t="s">
        <v>143</v>
      </c>
      <c r="H34" s="23">
        <f>H35</f>
        <v>0</v>
      </c>
      <c r="I34" s="11"/>
      <c r="J34" s="9"/>
      <c r="K34" s="10"/>
    </row>
    <row r="35" spans="1:11" ht="13.5" customHeight="1" hidden="1">
      <c r="A35" s="36" t="s">
        <v>98</v>
      </c>
      <c r="B35" s="67" t="s">
        <v>143</v>
      </c>
      <c r="C35" s="70" t="s">
        <v>39</v>
      </c>
      <c r="D35" s="70" t="s">
        <v>102</v>
      </c>
      <c r="E35" s="70" t="s">
        <v>81</v>
      </c>
      <c r="F35" s="70"/>
      <c r="G35" s="71" t="s">
        <v>143</v>
      </c>
      <c r="H35" s="23">
        <f>H36</f>
        <v>0</v>
      </c>
      <c r="I35" s="11"/>
      <c r="J35" s="9"/>
      <c r="K35" s="10"/>
    </row>
    <row r="36" spans="1:11" ht="13.5" customHeight="1" hidden="1">
      <c r="A36" s="36" t="s">
        <v>78</v>
      </c>
      <c r="B36" s="67" t="s">
        <v>143</v>
      </c>
      <c r="C36" s="70" t="s">
        <v>39</v>
      </c>
      <c r="D36" s="70" t="s">
        <v>102</v>
      </c>
      <c r="E36" s="70" t="s">
        <v>81</v>
      </c>
      <c r="F36" s="70" t="s">
        <v>88</v>
      </c>
      <c r="G36" s="71" t="s">
        <v>143</v>
      </c>
      <c r="H36" s="23"/>
      <c r="I36" s="11"/>
      <c r="J36" s="9"/>
      <c r="K36" s="10"/>
    </row>
    <row r="37" spans="1:11" ht="13.5" customHeight="1">
      <c r="A37" s="36" t="s">
        <v>7</v>
      </c>
      <c r="B37" s="63" t="s">
        <v>143</v>
      </c>
      <c r="C37" s="65" t="s">
        <v>39</v>
      </c>
      <c r="D37" s="65" t="s">
        <v>42</v>
      </c>
      <c r="E37" s="65" t="s">
        <v>10</v>
      </c>
      <c r="F37" s="65" t="s">
        <v>148</v>
      </c>
      <c r="G37" s="66" t="s">
        <v>143</v>
      </c>
      <c r="H37" s="17">
        <v>3532</v>
      </c>
      <c r="I37" s="11"/>
      <c r="J37" s="9"/>
      <c r="K37" s="10"/>
    </row>
    <row r="38" spans="1:11" ht="13.5" customHeight="1">
      <c r="A38" s="36" t="s">
        <v>7</v>
      </c>
      <c r="B38" s="67" t="s">
        <v>143</v>
      </c>
      <c r="C38" s="70" t="s">
        <v>39</v>
      </c>
      <c r="D38" s="70" t="s">
        <v>42</v>
      </c>
      <c r="E38" s="70" t="s">
        <v>10</v>
      </c>
      <c r="F38" s="70" t="s">
        <v>149</v>
      </c>
      <c r="G38" s="71" t="s">
        <v>143</v>
      </c>
      <c r="H38" s="17">
        <v>291.1</v>
      </c>
      <c r="I38" s="11"/>
      <c r="J38" s="9"/>
      <c r="K38" s="10"/>
    </row>
    <row r="39" spans="1:11" ht="13.5" customHeight="1">
      <c r="A39" s="36" t="s">
        <v>7</v>
      </c>
      <c r="B39" s="63" t="s">
        <v>143</v>
      </c>
      <c r="C39" s="65" t="s">
        <v>39</v>
      </c>
      <c r="D39" s="65" t="s">
        <v>42</v>
      </c>
      <c r="E39" s="65" t="s">
        <v>10</v>
      </c>
      <c r="F39" s="65" t="s">
        <v>150</v>
      </c>
      <c r="G39" s="66" t="s">
        <v>143</v>
      </c>
      <c r="H39" s="17">
        <v>6279.5</v>
      </c>
      <c r="I39" s="11"/>
      <c r="J39" s="9"/>
      <c r="K39" s="10"/>
    </row>
    <row r="40" spans="1:11" s="117" customFormat="1" ht="13.5" customHeight="1">
      <c r="A40" s="110" t="s">
        <v>13</v>
      </c>
      <c r="B40" s="111" t="s">
        <v>143</v>
      </c>
      <c r="C40" s="112" t="s">
        <v>39</v>
      </c>
      <c r="D40" s="112" t="s">
        <v>42</v>
      </c>
      <c r="E40" s="112" t="s">
        <v>113</v>
      </c>
      <c r="F40" s="112" t="s">
        <v>153</v>
      </c>
      <c r="G40" s="113" t="s">
        <v>143</v>
      </c>
      <c r="H40" s="123">
        <v>300</v>
      </c>
      <c r="I40" s="114"/>
      <c r="J40" s="115"/>
      <c r="K40" s="116"/>
    </row>
    <row r="41" spans="1:11" ht="19.5" customHeight="1">
      <c r="A41" s="40" t="s">
        <v>12</v>
      </c>
      <c r="B41" s="63" t="s">
        <v>143</v>
      </c>
      <c r="C41" s="76" t="s">
        <v>39</v>
      </c>
      <c r="D41" s="76" t="s">
        <v>43</v>
      </c>
      <c r="E41" s="65" t="s">
        <v>146</v>
      </c>
      <c r="F41" s="65" t="s">
        <v>143</v>
      </c>
      <c r="G41" s="66" t="s">
        <v>143</v>
      </c>
      <c r="H41" s="23">
        <f>H43</f>
        <v>311</v>
      </c>
      <c r="I41" s="11"/>
      <c r="J41" s="9"/>
      <c r="K41" s="10"/>
    </row>
    <row r="42" spans="1:11" ht="15">
      <c r="A42" s="40" t="s">
        <v>114</v>
      </c>
      <c r="B42" s="67" t="s">
        <v>143</v>
      </c>
      <c r="C42" s="77" t="s">
        <v>39</v>
      </c>
      <c r="D42" s="77" t="s">
        <v>43</v>
      </c>
      <c r="E42" s="78" t="s">
        <v>115</v>
      </c>
      <c r="F42" s="70" t="s">
        <v>143</v>
      </c>
      <c r="G42" s="71" t="s">
        <v>143</v>
      </c>
      <c r="H42" s="23">
        <f>H43</f>
        <v>311</v>
      </c>
      <c r="I42" s="11"/>
      <c r="J42" s="9"/>
      <c r="K42" s="10"/>
    </row>
    <row r="43" spans="1:11" ht="15" customHeight="1">
      <c r="A43" s="40" t="s">
        <v>13</v>
      </c>
      <c r="B43" s="63" t="s">
        <v>143</v>
      </c>
      <c r="C43" s="76" t="s">
        <v>39</v>
      </c>
      <c r="D43" s="76" t="s">
        <v>43</v>
      </c>
      <c r="E43" s="79" t="s">
        <v>115</v>
      </c>
      <c r="F43" s="76">
        <v>244</v>
      </c>
      <c r="G43" s="66" t="s">
        <v>143</v>
      </c>
      <c r="H43" s="23">
        <f>211+100</f>
        <v>311</v>
      </c>
      <c r="I43" s="11"/>
      <c r="J43" s="9"/>
      <c r="K43" s="10"/>
    </row>
    <row r="44" spans="1:11" ht="15" customHeight="1">
      <c r="A44" s="36" t="s">
        <v>14</v>
      </c>
      <c r="B44" s="67" t="s">
        <v>143</v>
      </c>
      <c r="C44" s="70" t="s">
        <v>39</v>
      </c>
      <c r="D44" s="70" t="s">
        <v>103</v>
      </c>
      <c r="E44" s="70" t="s">
        <v>146</v>
      </c>
      <c r="F44" s="70" t="s">
        <v>143</v>
      </c>
      <c r="G44" s="71" t="s">
        <v>143</v>
      </c>
      <c r="H44" s="23">
        <f>H45</f>
        <v>421.5</v>
      </c>
      <c r="I44" s="11"/>
      <c r="J44" s="9"/>
      <c r="K44" s="10"/>
    </row>
    <row r="45" spans="1:11" ht="15" customHeight="1">
      <c r="A45" s="36" t="s">
        <v>86</v>
      </c>
      <c r="B45" s="63" t="s">
        <v>143</v>
      </c>
      <c r="C45" s="65" t="s">
        <v>39</v>
      </c>
      <c r="D45" s="65" t="s">
        <v>103</v>
      </c>
      <c r="E45" s="65" t="s">
        <v>87</v>
      </c>
      <c r="F45" s="65" t="s">
        <v>143</v>
      </c>
      <c r="G45" s="66" t="s">
        <v>143</v>
      </c>
      <c r="H45" s="23">
        <f>H46+H48+H51</f>
        <v>421.5</v>
      </c>
      <c r="I45" s="11"/>
      <c r="J45" s="9"/>
      <c r="K45" s="10"/>
    </row>
    <row r="46" spans="1:11" ht="15" customHeight="1">
      <c r="A46" s="36" t="s">
        <v>92</v>
      </c>
      <c r="B46" s="67" t="s">
        <v>143</v>
      </c>
      <c r="C46" s="70" t="s">
        <v>39</v>
      </c>
      <c r="D46" s="70" t="s">
        <v>103</v>
      </c>
      <c r="E46" s="70" t="s">
        <v>93</v>
      </c>
      <c r="F46" s="70" t="s">
        <v>143</v>
      </c>
      <c r="G46" s="71" t="s">
        <v>143</v>
      </c>
      <c r="H46" s="23">
        <f>H47</f>
        <v>100</v>
      </c>
      <c r="I46" s="11"/>
      <c r="J46" s="9"/>
      <c r="K46" s="10"/>
    </row>
    <row r="47" spans="1:11" ht="15" customHeight="1">
      <c r="A47" s="36" t="s">
        <v>7</v>
      </c>
      <c r="B47" s="63" t="s">
        <v>143</v>
      </c>
      <c r="C47" s="65" t="s">
        <v>39</v>
      </c>
      <c r="D47" s="65" t="s">
        <v>103</v>
      </c>
      <c r="E47" s="65" t="s">
        <v>93</v>
      </c>
      <c r="F47" s="65" t="s">
        <v>150</v>
      </c>
      <c r="G47" s="66" t="s">
        <v>143</v>
      </c>
      <c r="H47" s="23">
        <v>100</v>
      </c>
      <c r="I47" s="11"/>
      <c r="J47" s="9"/>
      <c r="K47" s="10"/>
    </row>
    <row r="48" spans="1:11" ht="12.75" customHeight="1">
      <c r="A48" s="36" t="s">
        <v>82</v>
      </c>
      <c r="B48" s="67" t="s">
        <v>143</v>
      </c>
      <c r="C48" s="65" t="s">
        <v>39</v>
      </c>
      <c r="D48" s="65" t="s">
        <v>103</v>
      </c>
      <c r="E48" s="65" t="s">
        <v>83</v>
      </c>
      <c r="F48" s="65" t="s">
        <v>143</v>
      </c>
      <c r="G48" s="66" t="s">
        <v>143</v>
      </c>
      <c r="H48" s="23">
        <f>H49</f>
        <v>278</v>
      </c>
      <c r="I48" s="11"/>
      <c r="J48" s="9"/>
      <c r="K48" s="10"/>
    </row>
    <row r="49" spans="1:11" ht="12" customHeight="1">
      <c r="A49" s="36" t="s">
        <v>84</v>
      </c>
      <c r="B49" s="67" t="s">
        <v>143</v>
      </c>
      <c r="C49" s="65" t="s">
        <v>39</v>
      </c>
      <c r="D49" s="65" t="s">
        <v>103</v>
      </c>
      <c r="E49" s="65" t="s">
        <v>85</v>
      </c>
      <c r="F49" s="65" t="s">
        <v>143</v>
      </c>
      <c r="G49" s="66" t="s">
        <v>143</v>
      </c>
      <c r="H49" s="23">
        <f>H50</f>
        <v>278</v>
      </c>
      <c r="I49" s="11"/>
      <c r="J49" s="9"/>
      <c r="K49" s="10"/>
    </row>
    <row r="50" spans="1:11" ht="12.75" customHeight="1">
      <c r="A50" s="36" t="s">
        <v>7</v>
      </c>
      <c r="B50" s="105" t="s">
        <v>143</v>
      </c>
      <c r="C50" s="106" t="s">
        <v>39</v>
      </c>
      <c r="D50" s="106" t="s">
        <v>103</v>
      </c>
      <c r="E50" s="106" t="s">
        <v>152</v>
      </c>
      <c r="F50" s="106" t="s">
        <v>150</v>
      </c>
      <c r="G50" s="107" t="s">
        <v>143</v>
      </c>
      <c r="H50" s="23">
        <v>278</v>
      </c>
      <c r="I50" s="18"/>
      <c r="J50" s="9"/>
      <c r="K50" s="10"/>
    </row>
    <row r="51" spans="1:11" ht="15">
      <c r="A51" s="108" t="s">
        <v>79</v>
      </c>
      <c r="B51" s="67" t="s">
        <v>143</v>
      </c>
      <c r="C51" s="68" t="s">
        <v>39</v>
      </c>
      <c r="D51" s="68" t="s">
        <v>103</v>
      </c>
      <c r="E51" s="70" t="s">
        <v>80</v>
      </c>
      <c r="F51" s="70" t="s">
        <v>143</v>
      </c>
      <c r="G51" s="71" t="s">
        <v>143</v>
      </c>
      <c r="H51" s="23">
        <v>43.5</v>
      </c>
      <c r="I51" s="109"/>
      <c r="J51" s="9"/>
      <c r="K51" s="10"/>
    </row>
    <row r="52" spans="1:11" ht="48" customHeight="1">
      <c r="A52" s="41" t="s">
        <v>98</v>
      </c>
      <c r="B52" s="63" t="s">
        <v>143</v>
      </c>
      <c r="C52" s="64" t="s">
        <v>39</v>
      </c>
      <c r="D52" s="64" t="s">
        <v>103</v>
      </c>
      <c r="E52" s="65" t="s">
        <v>81</v>
      </c>
      <c r="F52" s="65" t="s">
        <v>143</v>
      </c>
      <c r="G52" s="66" t="s">
        <v>143</v>
      </c>
      <c r="H52" s="23">
        <f>H53</f>
        <v>43.5</v>
      </c>
      <c r="I52" s="18"/>
      <c r="J52" s="9"/>
      <c r="K52" s="10"/>
    </row>
    <row r="53" spans="1:11" ht="15">
      <c r="A53" s="42" t="s">
        <v>78</v>
      </c>
      <c r="B53" s="63" t="s">
        <v>143</v>
      </c>
      <c r="C53" s="64" t="s">
        <v>39</v>
      </c>
      <c r="D53" s="64" t="s">
        <v>103</v>
      </c>
      <c r="E53" s="65" t="s">
        <v>81</v>
      </c>
      <c r="F53" s="80">
        <v>244</v>
      </c>
      <c r="G53" s="66" t="s">
        <v>143</v>
      </c>
      <c r="H53" s="23">
        <v>43.5</v>
      </c>
      <c r="I53" s="18"/>
      <c r="J53" s="9"/>
      <c r="K53" s="10"/>
    </row>
    <row r="54" spans="1:11" s="25" customFormat="1" ht="14.25">
      <c r="A54" s="35" t="s">
        <v>15</v>
      </c>
      <c r="B54" s="81" t="s">
        <v>143</v>
      </c>
      <c r="C54" s="82" t="s">
        <v>40</v>
      </c>
      <c r="D54" s="82" t="s">
        <v>145</v>
      </c>
      <c r="E54" s="82" t="s">
        <v>146</v>
      </c>
      <c r="F54" s="82" t="s">
        <v>143</v>
      </c>
      <c r="G54" s="83" t="s">
        <v>143</v>
      </c>
      <c r="H54" s="22">
        <f>H55</f>
        <v>1034.4</v>
      </c>
      <c r="I54" s="19"/>
      <c r="J54" s="14"/>
      <c r="K54" s="15"/>
    </row>
    <row r="55" spans="1:11" ht="15">
      <c r="A55" s="37" t="s">
        <v>63</v>
      </c>
      <c r="B55" s="63" t="s">
        <v>143</v>
      </c>
      <c r="C55" s="65" t="s">
        <v>40</v>
      </c>
      <c r="D55" s="65" t="s">
        <v>41</v>
      </c>
      <c r="E55" s="65" t="s">
        <v>146</v>
      </c>
      <c r="F55" s="65" t="s">
        <v>143</v>
      </c>
      <c r="G55" s="66" t="s">
        <v>143</v>
      </c>
      <c r="H55" s="23">
        <f>H56</f>
        <v>1034.4</v>
      </c>
      <c r="I55" s="20"/>
      <c r="J55" s="9"/>
      <c r="K55" s="10"/>
    </row>
    <row r="56" spans="1:11" ht="15">
      <c r="A56" s="37" t="s">
        <v>94</v>
      </c>
      <c r="B56" s="67" t="s">
        <v>143</v>
      </c>
      <c r="C56" s="70" t="s">
        <v>40</v>
      </c>
      <c r="D56" s="70" t="s">
        <v>41</v>
      </c>
      <c r="E56" s="70" t="s">
        <v>49</v>
      </c>
      <c r="F56" s="70" t="s">
        <v>143</v>
      </c>
      <c r="G56" s="71" t="s">
        <v>143</v>
      </c>
      <c r="H56" s="23">
        <f>H57</f>
        <v>1034.4</v>
      </c>
      <c r="I56" s="20"/>
      <c r="J56" s="9"/>
      <c r="K56" s="10"/>
    </row>
    <row r="57" spans="1:11" ht="18.75" customHeight="1">
      <c r="A57" s="37" t="s">
        <v>95</v>
      </c>
      <c r="B57" s="63" t="s">
        <v>143</v>
      </c>
      <c r="C57" s="64" t="s">
        <v>40</v>
      </c>
      <c r="D57" s="64" t="s">
        <v>41</v>
      </c>
      <c r="E57" s="84" t="s">
        <v>50</v>
      </c>
      <c r="F57" s="65" t="s">
        <v>143</v>
      </c>
      <c r="G57" s="66" t="s">
        <v>143</v>
      </c>
      <c r="H57" s="23">
        <f>H58</f>
        <v>1034.4</v>
      </c>
      <c r="I57" s="11"/>
      <c r="J57" s="9"/>
      <c r="K57" s="10"/>
    </row>
    <row r="58" spans="1:11" ht="15">
      <c r="A58" s="37" t="s">
        <v>7</v>
      </c>
      <c r="B58" s="67" t="s">
        <v>143</v>
      </c>
      <c r="C58" s="70" t="s">
        <v>40</v>
      </c>
      <c r="D58" s="70" t="s">
        <v>41</v>
      </c>
      <c r="E58" s="70" t="s">
        <v>50</v>
      </c>
      <c r="F58" s="70" t="s">
        <v>8</v>
      </c>
      <c r="G58" s="71" t="s">
        <v>143</v>
      </c>
      <c r="H58" s="23">
        <v>1034.4</v>
      </c>
      <c r="I58" s="11"/>
      <c r="J58" s="9"/>
      <c r="K58" s="10"/>
    </row>
    <row r="59" spans="1:11" s="25" customFormat="1" ht="14.25">
      <c r="A59" s="43" t="s">
        <v>16</v>
      </c>
      <c r="B59" s="85" t="s">
        <v>143</v>
      </c>
      <c r="C59" s="86" t="s">
        <v>41</v>
      </c>
      <c r="D59" s="86" t="s">
        <v>145</v>
      </c>
      <c r="E59" s="86" t="s">
        <v>146</v>
      </c>
      <c r="F59" s="86" t="s">
        <v>143</v>
      </c>
      <c r="G59" s="87" t="s">
        <v>143</v>
      </c>
      <c r="H59" s="22">
        <f>H63+H69+H66</f>
        <v>956</v>
      </c>
      <c r="I59" s="13"/>
      <c r="J59" s="14"/>
      <c r="K59" s="15"/>
    </row>
    <row r="60" spans="1:11" ht="15">
      <c r="A60" s="36" t="s">
        <v>17</v>
      </c>
      <c r="B60" s="67" t="s">
        <v>143</v>
      </c>
      <c r="C60" s="70" t="s">
        <v>41</v>
      </c>
      <c r="D60" s="70" t="s">
        <v>45</v>
      </c>
      <c r="E60" s="70" t="s">
        <v>146</v>
      </c>
      <c r="F60" s="70" t="s">
        <v>143</v>
      </c>
      <c r="G60" s="71" t="s">
        <v>143</v>
      </c>
      <c r="H60" s="23">
        <f>H63+H66</f>
        <v>596</v>
      </c>
      <c r="I60" s="11"/>
      <c r="J60" s="9"/>
      <c r="K60" s="10"/>
    </row>
    <row r="61" spans="1:11" ht="15">
      <c r="A61" s="36" t="s">
        <v>18</v>
      </c>
      <c r="B61" s="63" t="s">
        <v>143</v>
      </c>
      <c r="C61" s="65" t="s">
        <v>41</v>
      </c>
      <c r="D61" s="65" t="s">
        <v>45</v>
      </c>
      <c r="E61" s="65" t="s">
        <v>19</v>
      </c>
      <c r="F61" s="65" t="s">
        <v>143</v>
      </c>
      <c r="G61" s="66" t="s">
        <v>143</v>
      </c>
      <c r="H61" s="23">
        <f>H63</f>
        <v>161</v>
      </c>
      <c r="I61" s="11"/>
      <c r="J61" s="9"/>
      <c r="K61" s="10"/>
    </row>
    <row r="62" spans="1:11" ht="15">
      <c r="A62" s="36" t="s">
        <v>20</v>
      </c>
      <c r="B62" s="67" t="s">
        <v>143</v>
      </c>
      <c r="C62" s="70" t="s">
        <v>41</v>
      </c>
      <c r="D62" s="70" t="s">
        <v>45</v>
      </c>
      <c r="E62" s="70" t="s">
        <v>21</v>
      </c>
      <c r="F62" s="70" t="s">
        <v>143</v>
      </c>
      <c r="G62" s="71" t="s">
        <v>143</v>
      </c>
      <c r="H62" s="23">
        <f>H63</f>
        <v>161</v>
      </c>
      <c r="I62" s="11"/>
      <c r="J62" s="9"/>
      <c r="K62" s="10"/>
    </row>
    <row r="63" spans="1:11" ht="15">
      <c r="A63" s="37" t="s">
        <v>7</v>
      </c>
      <c r="B63" s="63" t="s">
        <v>143</v>
      </c>
      <c r="C63" s="65" t="s">
        <v>41</v>
      </c>
      <c r="D63" s="65" t="s">
        <v>45</v>
      </c>
      <c r="E63" s="65" t="s">
        <v>21</v>
      </c>
      <c r="F63" s="65" t="s">
        <v>150</v>
      </c>
      <c r="G63" s="66" t="s">
        <v>143</v>
      </c>
      <c r="H63" s="23">
        <f>72+89</f>
        <v>161</v>
      </c>
      <c r="I63" s="11"/>
      <c r="J63" s="9"/>
      <c r="K63" s="10"/>
    </row>
    <row r="64" spans="1:11" ht="15">
      <c r="A64" s="37" t="s">
        <v>22</v>
      </c>
      <c r="B64" s="67" t="s">
        <v>143</v>
      </c>
      <c r="C64" s="70" t="s">
        <v>41</v>
      </c>
      <c r="D64" s="70" t="s">
        <v>45</v>
      </c>
      <c r="E64" s="70" t="s">
        <v>23</v>
      </c>
      <c r="F64" s="70" t="s">
        <v>143</v>
      </c>
      <c r="G64" s="71" t="s">
        <v>143</v>
      </c>
      <c r="H64" s="23">
        <f>H66</f>
        <v>435</v>
      </c>
      <c r="I64" s="11"/>
      <c r="J64" s="9"/>
      <c r="K64" s="10"/>
    </row>
    <row r="65" spans="1:11" ht="15">
      <c r="A65" s="44" t="s">
        <v>24</v>
      </c>
      <c r="B65" s="63" t="s">
        <v>143</v>
      </c>
      <c r="C65" s="65" t="s">
        <v>41</v>
      </c>
      <c r="D65" s="65" t="s">
        <v>45</v>
      </c>
      <c r="E65" s="65" t="s">
        <v>25</v>
      </c>
      <c r="F65" s="65" t="s">
        <v>143</v>
      </c>
      <c r="G65" s="66" t="s">
        <v>143</v>
      </c>
      <c r="H65" s="23">
        <f>H66</f>
        <v>435</v>
      </c>
      <c r="I65" s="11"/>
      <c r="J65" s="9"/>
      <c r="K65" s="10"/>
    </row>
    <row r="66" spans="1:11" ht="15">
      <c r="A66" s="45" t="s">
        <v>7</v>
      </c>
      <c r="B66" s="67" t="s">
        <v>143</v>
      </c>
      <c r="C66" s="70" t="s">
        <v>41</v>
      </c>
      <c r="D66" s="70" t="s">
        <v>45</v>
      </c>
      <c r="E66" s="70" t="s">
        <v>25</v>
      </c>
      <c r="F66" s="70" t="s">
        <v>150</v>
      </c>
      <c r="G66" s="71" t="s">
        <v>143</v>
      </c>
      <c r="H66" s="46">
        <f>135+300</f>
        <v>435</v>
      </c>
      <c r="I66" s="13"/>
      <c r="J66" s="9"/>
      <c r="K66" s="10"/>
    </row>
    <row r="67" spans="1:11" ht="18" customHeight="1">
      <c r="A67" s="36" t="s">
        <v>59</v>
      </c>
      <c r="B67" s="63" t="s">
        <v>143</v>
      </c>
      <c r="C67" s="65" t="s">
        <v>41</v>
      </c>
      <c r="D67" s="65" t="s">
        <v>44</v>
      </c>
      <c r="E67" s="65" t="s">
        <v>146</v>
      </c>
      <c r="F67" s="65" t="s">
        <v>143</v>
      </c>
      <c r="G67" s="66" t="s">
        <v>143</v>
      </c>
      <c r="H67" s="23">
        <f>H69</f>
        <v>360</v>
      </c>
      <c r="I67" s="13"/>
      <c r="J67" s="9"/>
      <c r="K67" s="10"/>
    </row>
    <row r="68" spans="1:11" ht="18" customHeight="1">
      <c r="A68" s="47" t="s">
        <v>60</v>
      </c>
      <c r="B68" s="67" t="s">
        <v>143</v>
      </c>
      <c r="C68" s="70" t="s">
        <v>41</v>
      </c>
      <c r="D68" s="70" t="s">
        <v>44</v>
      </c>
      <c r="E68" s="70" t="s">
        <v>52</v>
      </c>
      <c r="F68" s="70" t="s">
        <v>143</v>
      </c>
      <c r="G68" s="71" t="s">
        <v>143</v>
      </c>
      <c r="H68" s="48">
        <f>H69</f>
        <v>360</v>
      </c>
      <c r="I68" s="13"/>
      <c r="J68" s="9"/>
      <c r="K68" s="10"/>
    </row>
    <row r="69" spans="1:11" ht="18" customHeight="1">
      <c r="A69" s="36" t="s">
        <v>7</v>
      </c>
      <c r="B69" s="63" t="s">
        <v>143</v>
      </c>
      <c r="C69" s="65" t="s">
        <v>41</v>
      </c>
      <c r="D69" s="65" t="s">
        <v>44</v>
      </c>
      <c r="E69" s="65" t="s">
        <v>52</v>
      </c>
      <c r="F69" s="65" t="s">
        <v>150</v>
      </c>
      <c r="G69" s="66" t="s">
        <v>143</v>
      </c>
      <c r="H69" s="23">
        <v>360</v>
      </c>
      <c r="I69" s="13"/>
      <c r="J69" s="9"/>
      <c r="K69" s="10"/>
    </row>
    <row r="70" spans="1:11" s="25" customFormat="1" ht="22.5" customHeight="1">
      <c r="A70" s="35" t="s">
        <v>26</v>
      </c>
      <c r="B70" s="81" t="s">
        <v>143</v>
      </c>
      <c r="C70" s="82" t="s">
        <v>42</v>
      </c>
      <c r="D70" s="82" t="s">
        <v>145</v>
      </c>
      <c r="E70" s="82" t="s">
        <v>146</v>
      </c>
      <c r="F70" s="82" t="s">
        <v>143</v>
      </c>
      <c r="G70" s="83" t="s">
        <v>143</v>
      </c>
      <c r="H70" s="22">
        <f>H75+H79+H93</f>
        <v>42463.899999999994</v>
      </c>
      <c r="I70" s="13"/>
      <c r="J70" s="14"/>
      <c r="K70" s="15"/>
    </row>
    <row r="71" spans="1:11" ht="15" hidden="1">
      <c r="A71" s="36" t="s">
        <v>104</v>
      </c>
      <c r="B71" s="67" t="s">
        <v>143</v>
      </c>
      <c r="C71" s="70" t="s">
        <v>42</v>
      </c>
      <c r="D71" s="70" t="s">
        <v>39</v>
      </c>
      <c r="E71" s="70" t="s">
        <v>146</v>
      </c>
      <c r="F71" s="70" t="s">
        <v>143</v>
      </c>
      <c r="G71" s="71" t="s">
        <v>143</v>
      </c>
      <c r="H71" s="23">
        <f>H72</f>
        <v>0</v>
      </c>
      <c r="I71" s="11"/>
      <c r="J71" s="9"/>
      <c r="K71" s="10"/>
    </row>
    <row r="72" spans="1:11" ht="15" hidden="1">
      <c r="A72" s="36" t="s">
        <v>79</v>
      </c>
      <c r="B72" s="67" t="s">
        <v>143</v>
      </c>
      <c r="C72" s="70" t="s">
        <v>42</v>
      </c>
      <c r="D72" s="70" t="s">
        <v>39</v>
      </c>
      <c r="E72" s="70" t="s">
        <v>146</v>
      </c>
      <c r="F72" s="70" t="s">
        <v>143</v>
      </c>
      <c r="G72" s="71" t="s">
        <v>143</v>
      </c>
      <c r="H72" s="23">
        <f>H73</f>
        <v>0</v>
      </c>
      <c r="I72" s="11"/>
      <c r="J72" s="9"/>
      <c r="K72" s="10"/>
    </row>
    <row r="73" spans="1:11" ht="45" hidden="1">
      <c r="A73" s="36" t="s">
        <v>98</v>
      </c>
      <c r="B73" s="67" t="s">
        <v>143</v>
      </c>
      <c r="C73" s="70" t="s">
        <v>42</v>
      </c>
      <c r="D73" s="70" t="s">
        <v>39</v>
      </c>
      <c r="E73" s="70" t="s">
        <v>146</v>
      </c>
      <c r="F73" s="70" t="s">
        <v>143</v>
      </c>
      <c r="G73" s="71" t="s">
        <v>143</v>
      </c>
      <c r="H73" s="23">
        <f>H74</f>
        <v>0</v>
      </c>
      <c r="I73" s="11"/>
      <c r="J73" s="9"/>
      <c r="K73" s="10"/>
    </row>
    <row r="74" spans="1:11" ht="15" hidden="1">
      <c r="A74" s="36" t="s">
        <v>78</v>
      </c>
      <c r="B74" s="67" t="s">
        <v>143</v>
      </c>
      <c r="C74" s="70" t="s">
        <v>42</v>
      </c>
      <c r="D74" s="70" t="s">
        <v>39</v>
      </c>
      <c r="E74" s="70" t="s">
        <v>146</v>
      </c>
      <c r="F74" s="70" t="s">
        <v>143</v>
      </c>
      <c r="G74" s="71" t="s">
        <v>143</v>
      </c>
      <c r="H74" s="23"/>
      <c r="I74" s="11"/>
      <c r="J74" s="9"/>
      <c r="K74" s="10"/>
    </row>
    <row r="75" spans="1:11" ht="16.5" customHeight="1">
      <c r="A75" s="42" t="s">
        <v>53</v>
      </c>
      <c r="B75" s="63" t="s">
        <v>143</v>
      </c>
      <c r="C75" s="64" t="s">
        <v>42</v>
      </c>
      <c r="D75" s="64" t="s">
        <v>48</v>
      </c>
      <c r="E75" s="65" t="s">
        <v>146</v>
      </c>
      <c r="F75" s="65" t="s">
        <v>143</v>
      </c>
      <c r="G75" s="66" t="s">
        <v>143</v>
      </c>
      <c r="H75" s="23">
        <f>H76</f>
        <v>1000</v>
      </c>
      <c r="I75" s="11"/>
      <c r="J75" s="9"/>
      <c r="K75" s="10"/>
    </row>
    <row r="76" spans="1:11" ht="16.5" customHeight="1">
      <c r="A76" s="41" t="s">
        <v>54</v>
      </c>
      <c r="B76" s="67" t="s">
        <v>143</v>
      </c>
      <c r="C76" s="68" t="s">
        <v>42</v>
      </c>
      <c r="D76" s="68" t="s">
        <v>48</v>
      </c>
      <c r="E76" s="70">
        <v>2920000</v>
      </c>
      <c r="F76" s="70" t="s">
        <v>143</v>
      </c>
      <c r="G76" s="71" t="s">
        <v>143</v>
      </c>
      <c r="H76" s="23">
        <f>H77</f>
        <v>1000</v>
      </c>
      <c r="I76" s="11"/>
      <c r="J76" s="9"/>
      <c r="K76" s="10"/>
    </row>
    <row r="77" spans="1:11" ht="16.5" customHeight="1">
      <c r="A77" s="42" t="s">
        <v>55</v>
      </c>
      <c r="B77" s="63" t="s">
        <v>143</v>
      </c>
      <c r="C77" s="64" t="s">
        <v>42</v>
      </c>
      <c r="D77" s="64" t="s">
        <v>48</v>
      </c>
      <c r="E77" s="65">
        <v>2920200</v>
      </c>
      <c r="F77" s="65" t="s">
        <v>143</v>
      </c>
      <c r="G77" s="66" t="s">
        <v>143</v>
      </c>
      <c r="H77" s="23">
        <f>H78</f>
        <v>1000</v>
      </c>
      <c r="I77" s="11"/>
      <c r="J77" s="9"/>
      <c r="K77" s="10"/>
    </row>
    <row r="78" spans="1:11" ht="16.5" customHeight="1">
      <c r="A78" s="41" t="s">
        <v>7</v>
      </c>
      <c r="B78" s="67" t="s">
        <v>143</v>
      </c>
      <c r="C78" s="68" t="s">
        <v>42</v>
      </c>
      <c r="D78" s="68" t="s">
        <v>48</v>
      </c>
      <c r="E78" s="70">
        <v>2920200</v>
      </c>
      <c r="F78" s="68" t="s">
        <v>150</v>
      </c>
      <c r="G78" s="71" t="s">
        <v>143</v>
      </c>
      <c r="H78" s="23">
        <f>5000-4000</f>
        <v>1000</v>
      </c>
      <c r="I78" s="11"/>
      <c r="J78" s="9"/>
      <c r="K78" s="10"/>
    </row>
    <row r="79" spans="1:11" ht="16.5" customHeight="1">
      <c r="A79" s="37" t="s">
        <v>64</v>
      </c>
      <c r="B79" s="63" t="s">
        <v>143</v>
      </c>
      <c r="C79" s="65" t="s">
        <v>42</v>
      </c>
      <c r="D79" s="65" t="s">
        <v>45</v>
      </c>
      <c r="E79" s="65" t="s">
        <v>146</v>
      </c>
      <c r="F79" s="65" t="s">
        <v>143</v>
      </c>
      <c r="G79" s="66" t="s">
        <v>143</v>
      </c>
      <c r="H79" s="23">
        <f>H81+H86+H87+H88</f>
        <v>41303.899999999994</v>
      </c>
      <c r="I79" s="11"/>
      <c r="J79" s="9"/>
      <c r="K79" s="10"/>
    </row>
    <row r="80" spans="1:11" ht="16.5" customHeight="1">
      <c r="A80" s="37" t="s">
        <v>64</v>
      </c>
      <c r="B80" s="67" t="s">
        <v>143</v>
      </c>
      <c r="C80" s="70" t="s">
        <v>42</v>
      </c>
      <c r="D80" s="70" t="s">
        <v>45</v>
      </c>
      <c r="E80" s="70" t="s">
        <v>116</v>
      </c>
      <c r="F80" s="70" t="s">
        <v>143</v>
      </c>
      <c r="G80" s="71" t="s">
        <v>143</v>
      </c>
      <c r="H80" s="23">
        <f>H81</f>
        <v>3912.8</v>
      </c>
      <c r="I80" s="11"/>
      <c r="J80" s="9"/>
      <c r="K80" s="10"/>
    </row>
    <row r="81" spans="1:11" ht="16.5" customHeight="1">
      <c r="A81" s="37" t="s">
        <v>117</v>
      </c>
      <c r="B81" s="63" t="s">
        <v>143</v>
      </c>
      <c r="C81" s="65" t="s">
        <v>42</v>
      </c>
      <c r="D81" s="65" t="s">
        <v>45</v>
      </c>
      <c r="E81" s="65" t="s">
        <v>110</v>
      </c>
      <c r="F81" s="65" t="s">
        <v>69</v>
      </c>
      <c r="G81" s="66" t="s">
        <v>143</v>
      </c>
      <c r="H81" s="23">
        <v>3912.8</v>
      </c>
      <c r="I81" s="11"/>
      <c r="J81" s="9"/>
      <c r="K81" s="10"/>
    </row>
    <row r="82" spans="1:11" ht="16.5" customHeight="1">
      <c r="A82" s="37" t="s">
        <v>66</v>
      </c>
      <c r="B82" s="67" t="s">
        <v>143</v>
      </c>
      <c r="C82" s="70" t="s">
        <v>42</v>
      </c>
      <c r="D82" s="70" t="s">
        <v>45</v>
      </c>
      <c r="E82" s="70" t="s">
        <v>110</v>
      </c>
      <c r="F82" s="70" t="s">
        <v>69</v>
      </c>
      <c r="G82" s="71" t="s">
        <v>143</v>
      </c>
      <c r="H82" s="23">
        <f>18029+9576.4</f>
        <v>27605.4</v>
      </c>
      <c r="I82" s="11"/>
      <c r="J82" s="9"/>
      <c r="K82" s="10"/>
    </row>
    <row r="83" spans="1:11" ht="16.5" customHeight="1">
      <c r="A83" s="37" t="s">
        <v>64</v>
      </c>
      <c r="B83" s="63" t="s">
        <v>143</v>
      </c>
      <c r="C83" s="65" t="s">
        <v>42</v>
      </c>
      <c r="D83" s="65" t="s">
        <v>45</v>
      </c>
      <c r="E83" s="65" t="s">
        <v>146</v>
      </c>
      <c r="F83" s="65" t="s">
        <v>143</v>
      </c>
      <c r="G83" s="66" t="s">
        <v>143</v>
      </c>
      <c r="H83" s="23">
        <f>H84</f>
        <v>3500</v>
      </c>
      <c r="I83" s="11"/>
      <c r="J83" s="9"/>
      <c r="K83" s="10"/>
    </row>
    <row r="84" spans="1:11" ht="16.5" customHeight="1">
      <c r="A84" s="37" t="s">
        <v>64</v>
      </c>
      <c r="B84" s="67" t="s">
        <v>143</v>
      </c>
      <c r="C84" s="70" t="s">
        <v>42</v>
      </c>
      <c r="D84" s="70" t="s">
        <v>45</v>
      </c>
      <c r="E84" s="70">
        <v>3150000</v>
      </c>
      <c r="F84" s="70" t="s">
        <v>143</v>
      </c>
      <c r="G84" s="71" t="s">
        <v>143</v>
      </c>
      <c r="H84" s="23">
        <f>H85</f>
        <v>3500</v>
      </c>
      <c r="I84" s="11"/>
      <c r="J84" s="9"/>
      <c r="K84" s="10"/>
    </row>
    <row r="85" spans="1:11" ht="16.5" customHeight="1">
      <c r="A85" s="37" t="s">
        <v>65</v>
      </c>
      <c r="B85" s="63" t="s">
        <v>143</v>
      </c>
      <c r="C85" s="65" t="s">
        <v>42</v>
      </c>
      <c r="D85" s="65" t="s">
        <v>45</v>
      </c>
      <c r="E85" s="65">
        <v>3150200</v>
      </c>
      <c r="F85" s="65" t="s">
        <v>143</v>
      </c>
      <c r="G85" s="66" t="s">
        <v>143</v>
      </c>
      <c r="H85" s="23">
        <f>H87</f>
        <v>3500</v>
      </c>
      <c r="I85" s="13"/>
      <c r="J85" s="9"/>
      <c r="K85" s="10"/>
    </row>
    <row r="86" spans="1:11" ht="16.5" customHeight="1">
      <c r="A86" s="37" t="s">
        <v>117</v>
      </c>
      <c r="B86" s="67" t="s">
        <v>143</v>
      </c>
      <c r="C86" s="70" t="s">
        <v>42</v>
      </c>
      <c r="D86" s="70" t="s">
        <v>45</v>
      </c>
      <c r="E86" s="70" t="s">
        <v>139</v>
      </c>
      <c r="F86" s="70" t="s">
        <v>150</v>
      </c>
      <c r="G86" s="71" t="s">
        <v>143</v>
      </c>
      <c r="H86" s="23">
        <f>18029+9576.4</f>
        <v>27605.4</v>
      </c>
      <c r="I86" s="13"/>
      <c r="J86" s="9"/>
      <c r="K86" s="10"/>
    </row>
    <row r="87" spans="1:11" ht="16.5" customHeight="1">
      <c r="A87" s="37" t="s">
        <v>118</v>
      </c>
      <c r="B87" s="63" t="s">
        <v>143</v>
      </c>
      <c r="C87" s="65" t="s">
        <v>42</v>
      </c>
      <c r="D87" s="65" t="s">
        <v>45</v>
      </c>
      <c r="E87" s="65">
        <v>3150203</v>
      </c>
      <c r="F87" s="65" t="s">
        <v>150</v>
      </c>
      <c r="G87" s="66" t="s">
        <v>143</v>
      </c>
      <c r="H87" s="23">
        <f>2000+1500</f>
        <v>3500</v>
      </c>
      <c r="I87" s="13"/>
      <c r="J87" s="9"/>
      <c r="K87" s="10"/>
    </row>
    <row r="88" spans="1:11" ht="16.5" customHeight="1">
      <c r="A88" s="37" t="s">
        <v>118</v>
      </c>
      <c r="B88" s="67" t="s">
        <v>143</v>
      </c>
      <c r="C88" s="70" t="s">
        <v>42</v>
      </c>
      <c r="D88" s="70" t="s">
        <v>45</v>
      </c>
      <c r="E88" s="70" t="s">
        <v>140</v>
      </c>
      <c r="F88" s="70" t="s">
        <v>150</v>
      </c>
      <c r="G88" s="71" t="s">
        <v>143</v>
      </c>
      <c r="H88" s="23">
        <v>6285.7</v>
      </c>
      <c r="I88" s="11"/>
      <c r="J88" s="9"/>
      <c r="K88" s="10"/>
    </row>
    <row r="89" spans="1:11" ht="16.5" customHeight="1">
      <c r="A89" s="36" t="s">
        <v>108</v>
      </c>
      <c r="B89" s="63" t="s">
        <v>143</v>
      </c>
      <c r="C89" s="65" t="s">
        <v>42</v>
      </c>
      <c r="D89" s="65" t="s">
        <v>91</v>
      </c>
      <c r="E89" s="65" t="s">
        <v>146</v>
      </c>
      <c r="F89" s="65" t="s">
        <v>143</v>
      </c>
      <c r="G89" s="66" t="s">
        <v>143</v>
      </c>
      <c r="H89" s="23">
        <f>H90</f>
        <v>0</v>
      </c>
      <c r="I89" s="11"/>
      <c r="J89" s="9"/>
      <c r="K89" s="10"/>
    </row>
    <row r="90" spans="1:11" ht="16.5" customHeight="1">
      <c r="A90" s="36" t="s">
        <v>79</v>
      </c>
      <c r="B90" s="67" t="s">
        <v>143</v>
      </c>
      <c r="C90" s="70" t="s">
        <v>42</v>
      </c>
      <c r="D90" s="70" t="s">
        <v>91</v>
      </c>
      <c r="E90" s="70" t="s">
        <v>80</v>
      </c>
      <c r="F90" s="70" t="s">
        <v>143</v>
      </c>
      <c r="G90" s="71" t="s">
        <v>143</v>
      </c>
      <c r="H90" s="23">
        <f>H91</f>
        <v>0</v>
      </c>
      <c r="I90" s="11"/>
      <c r="J90" s="9"/>
      <c r="K90" s="10"/>
    </row>
    <row r="91" spans="1:11" ht="16.5" customHeight="1">
      <c r="A91" s="36" t="s">
        <v>98</v>
      </c>
      <c r="B91" s="63" t="s">
        <v>143</v>
      </c>
      <c r="C91" s="65" t="s">
        <v>42</v>
      </c>
      <c r="D91" s="65" t="s">
        <v>91</v>
      </c>
      <c r="E91" s="80" t="s">
        <v>81</v>
      </c>
      <c r="F91" s="65" t="s">
        <v>143</v>
      </c>
      <c r="G91" s="66" t="s">
        <v>143</v>
      </c>
      <c r="H91" s="23">
        <f>H92</f>
        <v>0</v>
      </c>
      <c r="I91" s="11"/>
      <c r="J91" s="9"/>
      <c r="K91" s="10"/>
    </row>
    <row r="92" spans="1:11" ht="16.5" customHeight="1">
      <c r="A92" s="36" t="s">
        <v>78</v>
      </c>
      <c r="B92" s="67" t="s">
        <v>143</v>
      </c>
      <c r="C92" s="70" t="s">
        <v>42</v>
      </c>
      <c r="D92" s="70" t="s">
        <v>91</v>
      </c>
      <c r="E92" s="70" t="s">
        <v>81</v>
      </c>
      <c r="F92" s="2" t="s">
        <v>88</v>
      </c>
      <c r="G92" s="71" t="s">
        <v>143</v>
      </c>
      <c r="H92" s="23"/>
      <c r="I92" s="11"/>
      <c r="J92" s="9"/>
      <c r="K92" s="10"/>
    </row>
    <row r="93" spans="1:11" ht="16.5" customHeight="1">
      <c r="A93" s="49" t="s">
        <v>108</v>
      </c>
      <c r="B93" s="63" t="s">
        <v>143</v>
      </c>
      <c r="C93" s="88" t="s">
        <v>42</v>
      </c>
      <c r="D93" s="88" t="s">
        <v>91</v>
      </c>
      <c r="E93" s="65" t="s">
        <v>146</v>
      </c>
      <c r="F93" s="65" t="s">
        <v>143</v>
      </c>
      <c r="G93" s="66" t="s">
        <v>143</v>
      </c>
      <c r="H93" s="23">
        <f>H96</f>
        <v>160</v>
      </c>
      <c r="I93" s="11"/>
      <c r="J93" s="9"/>
      <c r="K93" s="10"/>
    </row>
    <row r="94" spans="1:11" ht="16.5" customHeight="1">
      <c r="A94" s="49" t="s">
        <v>119</v>
      </c>
      <c r="B94" s="67" t="s">
        <v>143</v>
      </c>
      <c r="C94" s="89" t="s">
        <v>42</v>
      </c>
      <c r="D94" s="89" t="s">
        <v>91</v>
      </c>
      <c r="E94" s="90" t="s">
        <v>120</v>
      </c>
      <c r="F94" s="70" t="s">
        <v>143</v>
      </c>
      <c r="G94" s="71" t="s">
        <v>143</v>
      </c>
      <c r="H94" s="23">
        <f>H96</f>
        <v>160</v>
      </c>
      <c r="I94" s="11"/>
      <c r="J94" s="9"/>
      <c r="K94" s="10"/>
    </row>
    <row r="95" spans="1:11" ht="16.5" customHeight="1">
      <c r="A95" s="49" t="s">
        <v>121</v>
      </c>
      <c r="B95" s="63" t="s">
        <v>143</v>
      </c>
      <c r="C95" s="88" t="s">
        <v>42</v>
      </c>
      <c r="D95" s="88" t="s">
        <v>91</v>
      </c>
      <c r="E95" s="91" t="s">
        <v>122</v>
      </c>
      <c r="F95" s="65" t="s">
        <v>143</v>
      </c>
      <c r="G95" s="66" t="s">
        <v>143</v>
      </c>
      <c r="H95" s="23">
        <f>H96</f>
        <v>160</v>
      </c>
      <c r="I95" s="11"/>
      <c r="J95" s="9"/>
      <c r="K95" s="10"/>
    </row>
    <row r="96" spans="1:11" ht="16.5" customHeight="1">
      <c r="A96" s="49" t="s">
        <v>7</v>
      </c>
      <c r="B96" s="67" t="s">
        <v>143</v>
      </c>
      <c r="C96" s="89" t="s">
        <v>42</v>
      </c>
      <c r="D96" s="89" t="s">
        <v>91</v>
      </c>
      <c r="E96" s="90" t="s">
        <v>122</v>
      </c>
      <c r="F96" s="89">
        <v>244</v>
      </c>
      <c r="G96" s="71" t="s">
        <v>143</v>
      </c>
      <c r="H96" s="23">
        <v>160</v>
      </c>
      <c r="I96" s="11"/>
      <c r="J96" s="9"/>
      <c r="K96" s="10"/>
    </row>
    <row r="97" spans="1:11" s="25" customFormat="1" ht="15.75" customHeight="1">
      <c r="A97" s="35" t="s">
        <v>27</v>
      </c>
      <c r="B97" s="85" t="s">
        <v>143</v>
      </c>
      <c r="C97" s="86" t="s">
        <v>46</v>
      </c>
      <c r="D97" s="86" t="s">
        <v>145</v>
      </c>
      <c r="E97" s="86" t="s">
        <v>146</v>
      </c>
      <c r="F97" s="86" t="s">
        <v>143</v>
      </c>
      <c r="G97" s="87" t="s">
        <v>143</v>
      </c>
      <c r="H97" s="22">
        <f>H98+H103</f>
        <v>101096.1</v>
      </c>
      <c r="I97" s="13"/>
      <c r="J97" s="14"/>
      <c r="K97" s="15"/>
    </row>
    <row r="98" spans="1:11" ht="15.75" customHeight="1">
      <c r="A98" s="50" t="s">
        <v>89</v>
      </c>
      <c r="B98" s="67" t="s">
        <v>143</v>
      </c>
      <c r="C98" s="92" t="s">
        <v>46</v>
      </c>
      <c r="D98" s="92" t="s">
        <v>39</v>
      </c>
      <c r="E98" s="70" t="s">
        <v>146</v>
      </c>
      <c r="F98" s="70" t="s">
        <v>143</v>
      </c>
      <c r="G98" s="71" t="s">
        <v>143</v>
      </c>
      <c r="H98" s="51">
        <f>H99</f>
        <v>26652.4</v>
      </c>
      <c r="I98" s="11"/>
      <c r="J98" s="9"/>
      <c r="K98" s="10"/>
    </row>
    <row r="99" spans="1:11" ht="18" customHeight="1">
      <c r="A99" s="50" t="s">
        <v>67</v>
      </c>
      <c r="B99" s="63" t="s">
        <v>143</v>
      </c>
      <c r="C99" s="93" t="s">
        <v>46</v>
      </c>
      <c r="D99" s="93" t="s">
        <v>39</v>
      </c>
      <c r="E99" s="94" t="s">
        <v>68</v>
      </c>
      <c r="F99" s="65" t="s">
        <v>143</v>
      </c>
      <c r="G99" s="66" t="s">
        <v>143</v>
      </c>
      <c r="H99" s="23">
        <f>H100+H102+H101</f>
        <v>26652.4</v>
      </c>
      <c r="I99" s="11"/>
      <c r="J99" s="9"/>
      <c r="K99" s="10"/>
    </row>
    <row r="100" spans="1:11" ht="15">
      <c r="A100" s="50" t="s">
        <v>7</v>
      </c>
      <c r="B100" s="67" t="s">
        <v>143</v>
      </c>
      <c r="C100" s="92" t="s">
        <v>46</v>
      </c>
      <c r="D100" s="92" t="s">
        <v>39</v>
      </c>
      <c r="E100" s="95" t="s">
        <v>68</v>
      </c>
      <c r="F100" s="92">
        <v>244</v>
      </c>
      <c r="G100" s="71" t="s">
        <v>143</v>
      </c>
      <c r="H100" s="23">
        <f>11507+1500-6228</f>
        <v>6779</v>
      </c>
      <c r="I100" s="11"/>
      <c r="J100" s="9"/>
      <c r="K100" s="10"/>
    </row>
    <row r="101" spans="1:11" ht="15">
      <c r="A101" s="52" t="s">
        <v>123</v>
      </c>
      <c r="B101" s="63" t="s">
        <v>143</v>
      </c>
      <c r="C101" s="93" t="s">
        <v>46</v>
      </c>
      <c r="D101" s="93" t="s">
        <v>39</v>
      </c>
      <c r="E101" s="94" t="s">
        <v>68</v>
      </c>
      <c r="F101" s="93" t="s">
        <v>124</v>
      </c>
      <c r="G101" s="66" t="s">
        <v>143</v>
      </c>
      <c r="H101" s="23">
        <v>873.4</v>
      </c>
      <c r="I101" s="11"/>
      <c r="J101" s="9"/>
      <c r="K101" s="10"/>
    </row>
    <row r="102" spans="1:11" ht="15">
      <c r="A102" s="52" t="s">
        <v>123</v>
      </c>
      <c r="B102" s="67" t="s">
        <v>143</v>
      </c>
      <c r="C102" s="92" t="s">
        <v>46</v>
      </c>
      <c r="D102" s="92" t="s">
        <v>39</v>
      </c>
      <c r="E102" s="95" t="s">
        <v>138</v>
      </c>
      <c r="F102" s="92">
        <v>244</v>
      </c>
      <c r="G102" s="71" t="s">
        <v>143</v>
      </c>
      <c r="H102" s="23">
        <v>19000</v>
      </c>
      <c r="I102" s="11"/>
      <c r="J102" s="9"/>
      <c r="K102" s="10"/>
    </row>
    <row r="103" spans="1:11" ht="15">
      <c r="A103" s="37" t="s">
        <v>28</v>
      </c>
      <c r="B103" s="63" t="s">
        <v>143</v>
      </c>
      <c r="C103" s="65" t="s">
        <v>46</v>
      </c>
      <c r="D103" s="65" t="s">
        <v>41</v>
      </c>
      <c r="E103" s="65" t="s">
        <v>146</v>
      </c>
      <c r="F103" s="65" t="s">
        <v>143</v>
      </c>
      <c r="G103" s="66" t="s">
        <v>143</v>
      </c>
      <c r="H103" s="51">
        <f>H105+H107+H109+H112+H113</f>
        <v>74443.70000000001</v>
      </c>
      <c r="I103" s="11"/>
      <c r="J103" s="9"/>
      <c r="K103" s="10"/>
    </row>
    <row r="104" spans="1:11" ht="15" customHeight="1">
      <c r="A104" s="36" t="s">
        <v>28</v>
      </c>
      <c r="B104" s="67" t="s">
        <v>143</v>
      </c>
      <c r="C104" s="70" t="s">
        <v>46</v>
      </c>
      <c r="D104" s="70" t="s">
        <v>41</v>
      </c>
      <c r="E104" s="70" t="s">
        <v>29</v>
      </c>
      <c r="F104" s="70" t="s">
        <v>143</v>
      </c>
      <c r="G104" s="71" t="s">
        <v>143</v>
      </c>
      <c r="H104" s="23">
        <f>H106+H108+H110+H112+H113</f>
        <v>74443.70000000001</v>
      </c>
      <c r="I104" s="11"/>
      <c r="J104" s="9"/>
      <c r="K104" s="10"/>
    </row>
    <row r="105" spans="1:11" ht="15" customHeight="1">
      <c r="A105" s="36" t="s">
        <v>56</v>
      </c>
      <c r="B105" s="63" t="s">
        <v>143</v>
      </c>
      <c r="C105" s="65" t="s">
        <v>46</v>
      </c>
      <c r="D105" s="65" t="s">
        <v>41</v>
      </c>
      <c r="E105" s="65" t="s">
        <v>57</v>
      </c>
      <c r="F105" s="65" t="s">
        <v>143</v>
      </c>
      <c r="G105" s="66" t="s">
        <v>143</v>
      </c>
      <c r="H105" s="51">
        <f>H106</f>
        <v>5758.1</v>
      </c>
      <c r="I105" s="11"/>
      <c r="J105" s="9"/>
      <c r="K105" s="10"/>
    </row>
    <row r="106" spans="1:11" s="117" customFormat="1" ht="15">
      <c r="A106" s="118" t="s">
        <v>7</v>
      </c>
      <c r="B106" s="119" t="s">
        <v>143</v>
      </c>
      <c r="C106" s="120" t="s">
        <v>46</v>
      </c>
      <c r="D106" s="120" t="s">
        <v>41</v>
      </c>
      <c r="E106" s="120" t="s">
        <v>57</v>
      </c>
      <c r="F106" s="120" t="s">
        <v>150</v>
      </c>
      <c r="G106" s="121" t="s">
        <v>143</v>
      </c>
      <c r="H106" s="122">
        <f>7158.1-400-1000</f>
        <v>5758.1</v>
      </c>
      <c r="I106" s="114"/>
      <c r="J106" s="115"/>
      <c r="K106" s="116"/>
    </row>
    <row r="107" spans="1:11" ht="30">
      <c r="A107" s="36" t="s">
        <v>100</v>
      </c>
      <c r="B107" s="63" t="s">
        <v>143</v>
      </c>
      <c r="C107" s="65" t="s">
        <v>46</v>
      </c>
      <c r="D107" s="65" t="s">
        <v>41</v>
      </c>
      <c r="E107" s="65" t="s">
        <v>99</v>
      </c>
      <c r="F107" s="65" t="s">
        <v>143</v>
      </c>
      <c r="G107" s="66" t="s">
        <v>143</v>
      </c>
      <c r="H107" s="51">
        <f>H108</f>
        <v>3752.7</v>
      </c>
      <c r="I107" s="11"/>
      <c r="J107" s="9"/>
      <c r="K107" s="10"/>
    </row>
    <row r="108" spans="1:11" ht="15" customHeight="1">
      <c r="A108" s="37" t="s">
        <v>7</v>
      </c>
      <c r="B108" s="67" t="s">
        <v>143</v>
      </c>
      <c r="C108" s="70" t="s">
        <v>46</v>
      </c>
      <c r="D108" s="70" t="s">
        <v>41</v>
      </c>
      <c r="E108" s="70" t="s">
        <v>99</v>
      </c>
      <c r="F108" s="70" t="s">
        <v>150</v>
      </c>
      <c r="G108" s="71" t="s">
        <v>143</v>
      </c>
      <c r="H108" s="23">
        <f>1752.7+2000</f>
        <v>3752.7</v>
      </c>
      <c r="I108" s="11"/>
      <c r="J108" s="9"/>
      <c r="K108" s="10"/>
    </row>
    <row r="109" spans="1:11" ht="17.25" customHeight="1">
      <c r="A109" s="36" t="s">
        <v>96</v>
      </c>
      <c r="B109" s="63" t="s">
        <v>143</v>
      </c>
      <c r="C109" s="65" t="s">
        <v>46</v>
      </c>
      <c r="D109" s="65" t="s">
        <v>41</v>
      </c>
      <c r="E109" s="65" t="s">
        <v>58</v>
      </c>
      <c r="F109" s="65" t="s">
        <v>143</v>
      </c>
      <c r="G109" s="66" t="s">
        <v>143</v>
      </c>
      <c r="H109" s="51">
        <f>H110</f>
        <v>2883.1</v>
      </c>
      <c r="I109" s="11"/>
      <c r="J109" s="9"/>
      <c r="K109" s="10"/>
    </row>
    <row r="110" spans="1:11" ht="17.25" customHeight="1">
      <c r="A110" s="36" t="s">
        <v>7</v>
      </c>
      <c r="B110" s="67" t="s">
        <v>143</v>
      </c>
      <c r="C110" s="70" t="s">
        <v>46</v>
      </c>
      <c r="D110" s="70" t="s">
        <v>41</v>
      </c>
      <c r="E110" s="70" t="s">
        <v>58</v>
      </c>
      <c r="F110" s="70" t="s">
        <v>150</v>
      </c>
      <c r="G110" s="71" t="s">
        <v>143</v>
      </c>
      <c r="H110" s="23">
        <v>2883.1</v>
      </c>
      <c r="I110" s="11"/>
      <c r="J110" s="9"/>
      <c r="K110" s="10"/>
    </row>
    <row r="111" spans="1:11" ht="17.25" customHeight="1">
      <c r="A111" s="36" t="s">
        <v>97</v>
      </c>
      <c r="B111" s="63" t="s">
        <v>143</v>
      </c>
      <c r="C111" s="65" t="s">
        <v>46</v>
      </c>
      <c r="D111" s="65" t="s">
        <v>41</v>
      </c>
      <c r="E111" s="65" t="s">
        <v>125</v>
      </c>
      <c r="F111" s="65" t="s">
        <v>143</v>
      </c>
      <c r="G111" s="66" t="s">
        <v>143</v>
      </c>
      <c r="H111" s="51">
        <f>H112+H113</f>
        <v>62049.8</v>
      </c>
      <c r="I111" s="11"/>
      <c r="J111" s="9"/>
      <c r="K111" s="10"/>
    </row>
    <row r="112" spans="1:11" s="117" customFormat="1" ht="17.25" customHeight="1">
      <c r="A112" s="110" t="s">
        <v>7</v>
      </c>
      <c r="B112" s="119" t="s">
        <v>143</v>
      </c>
      <c r="C112" s="120" t="s">
        <v>46</v>
      </c>
      <c r="D112" s="120" t="s">
        <v>41</v>
      </c>
      <c r="E112" s="120" t="s">
        <v>125</v>
      </c>
      <c r="F112" s="120" t="s">
        <v>150</v>
      </c>
      <c r="G112" s="121" t="s">
        <v>143</v>
      </c>
      <c r="H112" s="122">
        <f>4123.6+5601.6+1800+1500.2+700</f>
        <v>13725.400000000001</v>
      </c>
      <c r="I112" s="114"/>
      <c r="J112" s="115"/>
      <c r="K112" s="116"/>
    </row>
    <row r="113" spans="1:11" ht="17.25" customHeight="1">
      <c r="A113" s="36" t="s">
        <v>97</v>
      </c>
      <c r="B113" s="63" t="s">
        <v>143</v>
      </c>
      <c r="C113" s="65" t="s">
        <v>46</v>
      </c>
      <c r="D113" s="65" t="s">
        <v>41</v>
      </c>
      <c r="E113" s="65" t="s">
        <v>30</v>
      </c>
      <c r="F113" s="65" t="s">
        <v>143</v>
      </c>
      <c r="G113" s="66" t="s">
        <v>143</v>
      </c>
      <c r="H113" s="21">
        <f>H115+H114</f>
        <v>48324.4</v>
      </c>
      <c r="I113" s="13"/>
      <c r="J113" s="9"/>
      <c r="K113" s="10"/>
    </row>
    <row r="114" spans="1:11" ht="17.25" customHeight="1">
      <c r="A114" s="36" t="s">
        <v>126</v>
      </c>
      <c r="B114" s="67" t="s">
        <v>143</v>
      </c>
      <c r="C114" s="70" t="s">
        <v>46</v>
      </c>
      <c r="D114" s="70" t="s">
        <v>41</v>
      </c>
      <c r="E114" s="70" t="s">
        <v>30</v>
      </c>
      <c r="F114" s="2">
        <v>521</v>
      </c>
      <c r="G114" s="71" t="s">
        <v>143</v>
      </c>
      <c r="H114" s="23">
        <v>882.4</v>
      </c>
      <c r="I114" s="13"/>
      <c r="J114" s="9"/>
      <c r="K114" s="10"/>
    </row>
    <row r="115" spans="1:11" ht="17.25" customHeight="1">
      <c r="A115" s="36" t="s">
        <v>126</v>
      </c>
      <c r="B115" s="63" t="s">
        <v>143</v>
      </c>
      <c r="C115" s="65" t="s">
        <v>46</v>
      </c>
      <c r="D115" s="65" t="s">
        <v>41</v>
      </c>
      <c r="E115" s="65" t="s">
        <v>141</v>
      </c>
      <c r="F115" s="65" t="s">
        <v>150</v>
      </c>
      <c r="G115" s="66" t="s">
        <v>143</v>
      </c>
      <c r="H115" s="23">
        <f>30000+17442</f>
        <v>47442</v>
      </c>
      <c r="I115" s="13"/>
      <c r="J115" s="9"/>
      <c r="K115" s="10"/>
    </row>
    <row r="116" spans="1:11" ht="45" hidden="1">
      <c r="A116" s="36" t="s">
        <v>98</v>
      </c>
      <c r="B116" s="67" t="s">
        <v>143</v>
      </c>
      <c r="C116" s="70" t="s">
        <v>46</v>
      </c>
      <c r="D116" s="70" t="s">
        <v>46</v>
      </c>
      <c r="E116" s="70" t="s">
        <v>81</v>
      </c>
      <c r="F116" s="2"/>
      <c r="G116" s="71" t="s">
        <v>143</v>
      </c>
      <c r="H116" s="23">
        <f>H117</f>
        <v>0</v>
      </c>
      <c r="I116" s="13"/>
      <c r="J116" s="9"/>
      <c r="K116" s="10"/>
    </row>
    <row r="117" spans="1:11" ht="15" hidden="1">
      <c r="A117" s="36" t="s">
        <v>78</v>
      </c>
      <c r="B117" s="67" t="s">
        <v>143</v>
      </c>
      <c r="C117" s="70" t="s">
        <v>46</v>
      </c>
      <c r="D117" s="70" t="s">
        <v>46</v>
      </c>
      <c r="E117" s="70" t="s">
        <v>81</v>
      </c>
      <c r="F117" s="70" t="s">
        <v>88</v>
      </c>
      <c r="G117" s="71" t="s">
        <v>143</v>
      </c>
      <c r="H117" s="23"/>
      <c r="I117" s="11"/>
      <c r="J117" s="9"/>
      <c r="K117" s="10"/>
    </row>
    <row r="118" spans="1:11" s="25" customFormat="1" ht="14.25">
      <c r="A118" s="53" t="s">
        <v>31</v>
      </c>
      <c r="B118" s="81" t="s">
        <v>143</v>
      </c>
      <c r="C118" s="82" t="s">
        <v>48</v>
      </c>
      <c r="D118" s="82" t="s">
        <v>145</v>
      </c>
      <c r="E118" s="82" t="s">
        <v>146</v>
      </c>
      <c r="F118" s="82" t="s">
        <v>143</v>
      </c>
      <c r="G118" s="83" t="s">
        <v>143</v>
      </c>
      <c r="H118" s="22">
        <f>H122</f>
        <v>339</v>
      </c>
      <c r="I118" s="13"/>
      <c r="J118" s="14"/>
      <c r="K118" s="15"/>
    </row>
    <row r="119" spans="1:11" ht="15">
      <c r="A119" s="37" t="s">
        <v>33</v>
      </c>
      <c r="B119" s="63" t="s">
        <v>143</v>
      </c>
      <c r="C119" s="65" t="s">
        <v>48</v>
      </c>
      <c r="D119" s="65" t="s">
        <v>48</v>
      </c>
      <c r="E119" s="65" t="s">
        <v>146</v>
      </c>
      <c r="F119" s="65" t="s">
        <v>143</v>
      </c>
      <c r="G119" s="66" t="s">
        <v>143</v>
      </c>
      <c r="H119" s="23">
        <f>H120</f>
        <v>339</v>
      </c>
      <c r="I119" s="11"/>
      <c r="J119" s="9"/>
      <c r="K119" s="10"/>
    </row>
    <row r="120" spans="1:11" ht="15">
      <c r="A120" s="37" t="s">
        <v>34</v>
      </c>
      <c r="B120" s="67" t="s">
        <v>143</v>
      </c>
      <c r="C120" s="70" t="s">
        <v>48</v>
      </c>
      <c r="D120" s="70" t="s">
        <v>48</v>
      </c>
      <c r="E120" s="70" t="s">
        <v>35</v>
      </c>
      <c r="F120" s="70" t="s">
        <v>143</v>
      </c>
      <c r="G120" s="71" t="s">
        <v>143</v>
      </c>
      <c r="H120" s="23">
        <f>H122</f>
        <v>339</v>
      </c>
      <c r="I120" s="11"/>
      <c r="J120" s="9"/>
      <c r="K120" s="10"/>
    </row>
    <row r="121" spans="1:11" ht="15">
      <c r="A121" s="37" t="s">
        <v>36</v>
      </c>
      <c r="B121" s="63" t="s">
        <v>143</v>
      </c>
      <c r="C121" s="65" t="s">
        <v>48</v>
      </c>
      <c r="D121" s="65" t="s">
        <v>48</v>
      </c>
      <c r="E121" s="65" t="s">
        <v>37</v>
      </c>
      <c r="F121" s="65" t="s">
        <v>143</v>
      </c>
      <c r="G121" s="66" t="s">
        <v>143</v>
      </c>
      <c r="H121" s="23">
        <f>H122</f>
        <v>339</v>
      </c>
      <c r="I121" s="11"/>
      <c r="J121" s="9"/>
      <c r="K121" s="10"/>
    </row>
    <row r="122" spans="1:11" ht="15">
      <c r="A122" s="36" t="s">
        <v>13</v>
      </c>
      <c r="B122" s="67" t="s">
        <v>143</v>
      </c>
      <c r="C122" s="70" t="s">
        <v>48</v>
      </c>
      <c r="D122" s="70" t="s">
        <v>48</v>
      </c>
      <c r="E122" s="70" t="s">
        <v>37</v>
      </c>
      <c r="F122" s="70" t="s">
        <v>150</v>
      </c>
      <c r="G122" s="71" t="s">
        <v>143</v>
      </c>
      <c r="H122" s="46">
        <v>339</v>
      </c>
      <c r="I122" s="11"/>
      <c r="J122" s="9"/>
      <c r="K122" s="10"/>
    </row>
    <row r="123" spans="1:11" s="25" customFormat="1" ht="18" customHeight="1">
      <c r="A123" s="35" t="s">
        <v>105</v>
      </c>
      <c r="B123" s="85" t="s">
        <v>143</v>
      </c>
      <c r="C123" s="86" t="s">
        <v>47</v>
      </c>
      <c r="D123" s="86" t="s">
        <v>145</v>
      </c>
      <c r="E123" s="86" t="s">
        <v>146</v>
      </c>
      <c r="F123" s="86" t="s">
        <v>143</v>
      </c>
      <c r="G123" s="87" t="s">
        <v>143</v>
      </c>
      <c r="H123" s="22">
        <f>H126</f>
        <v>331</v>
      </c>
      <c r="I123" s="13"/>
      <c r="J123" s="14"/>
      <c r="K123" s="15"/>
    </row>
    <row r="124" spans="1:11" ht="15">
      <c r="A124" s="37" t="s">
        <v>38</v>
      </c>
      <c r="B124" s="67" t="s">
        <v>143</v>
      </c>
      <c r="C124" s="70" t="s">
        <v>47</v>
      </c>
      <c r="D124" s="70" t="s">
        <v>39</v>
      </c>
      <c r="E124" s="70" t="s">
        <v>146</v>
      </c>
      <c r="F124" s="70" t="s">
        <v>143</v>
      </c>
      <c r="G124" s="71" t="s">
        <v>143</v>
      </c>
      <c r="H124" s="48">
        <f>H125</f>
        <v>331</v>
      </c>
      <c r="I124" s="11"/>
      <c r="J124" s="9"/>
      <c r="K124" s="10"/>
    </row>
    <row r="125" spans="1:11" ht="15">
      <c r="A125" s="37" t="s">
        <v>107</v>
      </c>
      <c r="B125" s="63" t="s">
        <v>143</v>
      </c>
      <c r="C125" s="65" t="s">
        <v>47</v>
      </c>
      <c r="D125" s="65" t="s">
        <v>39</v>
      </c>
      <c r="E125" s="65" t="s">
        <v>142</v>
      </c>
      <c r="F125" s="65" t="s">
        <v>143</v>
      </c>
      <c r="G125" s="66" t="s">
        <v>143</v>
      </c>
      <c r="H125" s="23">
        <f>H126</f>
        <v>331</v>
      </c>
      <c r="I125" s="11"/>
      <c r="J125" s="9"/>
      <c r="K125" s="10"/>
    </row>
    <row r="126" spans="1:11" ht="15">
      <c r="A126" s="37" t="s">
        <v>13</v>
      </c>
      <c r="B126" s="67" t="s">
        <v>143</v>
      </c>
      <c r="C126" s="70" t="s">
        <v>47</v>
      </c>
      <c r="D126" s="70" t="s">
        <v>39</v>
      </c>
      <c r="E126" s="70" t="s">
        <v>142</v>
      </c>
      <c r="F126" s="70" t="s">
        <v>150</v>
      </c>
      <c r="G126" s="71" t="s">
        <v>143</v>
      </c>
      <c r="H126" s="23">
        <f>181+150</f>
        <v>331</v>
      </c>
      <c r="I126" s="11"/>
      <c r="J126" s="9"/>
      <c r="K126" s="10"/>
    </row>
    <row r="127" spans="1:11" s="25" customFormat="1" ht="18" customHeight="1">
      <c r="A127" s="54" t="s">
        <v>70</v>
      </c>
      <c r="B127" s="85" t="s">
        <v>143</v>
      </c>
      <c r="C127" s="96" t="s">
        <v>71</v>
      </c>
      <c r="D127" s="86" t="s">
        <v>145</v>
      </c>
      <c r="E127" s="86" t="s">
        <v>146</v>
      </c>
      <c r="F127" s="86" t="s">
        <v>143</v>
      </c>
      <c r="G127" s="87" t="s">
        <v>143</v>
      </c>
      <c r="H127" s="22">
        <f>H131</f>
        <v>350</v>
      </c>
      <c r="I127" s="18"/>
      <c r="J127" s="14"/>
      <c r="K127" s="15"/>
    </row>
    <row r="128" spans="1:11" ht="15">
      <c r="A128" s="55" t="s">
        <v>72</v>
      </c>
      <c r="B128" s="67" t="s">
        <v>143</v>
      </c>
      <c r="C128" s="68" t="s">
        <v>71</v>
      </c>
      <c r="D128" s="68" t="s">
        <v>39</v>
      </c>
      <c r="E128" s="70" t="s">
        <v>146</v>
      </c>
      <c r="F128" s="70" t="s">
        <v>143</v>
      </c>
      <c r="G128" s="71" t="s">
        <v>143</v>
      </c>
      <c r="H128" s="23">
        <f>H129</f>
        <v>350</v>
      </c>
      <c r="J128" s="9"/>
      <c r="K128" s="10"/>
    </row>
    <row r="129" spans="1:8" ht="15">
      <c r="A129" s="55" t="s">
        <v>73</v>
      </c>
      <c r="B129" s="63" t="s">
        <v>143</v>
      </c>
      <c r="C129" s="64" t="s">
        <v>71</v>
      </c>
      <c r="D129" s="64" t="s">
        <v>39</v>
      </c>
      <c r="E129" s="65" t="s">
        <v>74</v>
      </c>
      <c r="F129" s="65" t="s">
        <v>143</v>
      </c>
      <c r="G129" s="66" t="s">
        <v>143</v>
      </c>
      <c r="H129" s="23">
        <f>H130</f>
        <v>350</v>
      </c>
    </row>
    <row r="130" spans="1:8" ht="15">
      <c r="A130" s="55" t="s">
        <v>75</v>
      </c>
      <c r="B130" s="67" t="s">
        <v>143</v>
      </c>
      <c r="C130" s="68" t="s">
        <v>71</v>
      </c>
      <c r="D130" s="68" t="s">
        <v>39</v>
      </c>
      <c r="E130" s="70" t="s">
        <v>76</v>
      </c>
      <c r="F130" s="70" t="s">
        <v>143</v>
      </c>
      <c r="G130" s="71" t="s">
        <v>143</v>
      </c>
      <c r="H130" s="23">
        <f>H131</f>
        <v>350</v>
      </c>
    </row>
    <row r="131" spans="1:8" ht="15">
      <c r="A131" s="55" t="s">
        <v>77</v>
      </c>
      <c r="B131" s="63" t="s">
        <v>143</v>
      </c>
      <c r="C131" s="64" t="s">
        <v>71</v>
      </c>
      <c r="D131" s="64" t="s">
        <v>39</v>
      </c>
      <c r="E131" s="65" t="s">
        <v>76</v>
      </c>
      <c r="F131" s="97">
        <v>244</v>
      </c>
      <c r="G131" s="66" t="s">
        <v>143</v>
      </c>
      <c r="H131" s="23">
        <v>350</v>
      </c>
    </row>
    <row r="132" spans="1:9" s="25" customFormat="1" ht="16.5" customHeight="1">
      <c r="A132" s="35" t="s">
        <v>106</v>
      </c>
      <c r="B132" s="81" t="s">
        <v>143</v>
      </c>
      <c r="C132" s="82" t="s">
        <v>43</v>
      </c>
      <c r="D132" s="82" t="s">
        <v>145</v>
      </c>
      <c r="E132" s="82" t="s">
        <v>146</v>
      </c>
      <c r="F132" s="82" t="s">
        <v>143</v>
      </c>
      <c r="G132" s="83" t="s">
        <v>143</v>
      </c>
      <c r="H132" s="22">
        <f>H133</f>
        <v>9907</v>
      </c>
      <c r="I132" s="24"/>
    </row>
    <row r="133" spans="1:11" ht="15">
      <c r="A133" s="56" t="s">
        <v>127</v>
      </c>
      <c r="B133" s="63" t="s">
        <v>143</v>
      </c>
      <c r="C133" s="98" t="s">
        <v>43</v>
      </c>
      <c r="D133" s="98" t="s">
        <v>39</v>
      </c>
      <c r="E133" s="65" t="s">
        <v>146</v>
      </c>
      <c r="F133" s="65" t="s">
        <v>143</v>
      </c>
      <c r="G133" s="66" t="s">
        <v>143</v>
      </c>
      <c r="H133" s="23">
        <f>H135</f>
        <v>9907</v>
      </c>
      <c r="I133" s="13"/>
      <c r="J133" s="9"/>
      <c r="K133" s="10"/>
    </row>
    <row r="134" spans="1:11" ht="15">
      <c r="A134" s="56" t="s">
        <v>32</v>
      </c>
      <c r="B134" s="67" t="s">
        <v>143</v>
      </c>
      <c r="C134" s="99" t="s">
        <v>43</v>
      </c>
      <c r="D134" s="99" t="s">
        <v>39</v>
      </c>
      <c r="E134" s="100" t="s">
        <v>128</v>
      </c>
      <c r="F134" s="70" t="s">
        <v>143</v>
      </c>
      <c r="G134" s="71" t="s">
        <v>143</v>
      </c>
      <c r="H134" s="23">
        <f>H135</f>
        <v>9907</v>
      </c>
      <c r="I134" s="11"/>
      <c r="J134" s="9"/>
      <c r="K134" s="10"/>
    </row>
    <row r="135" spans="1:11" ht="15">
      <c r="A135" s="56" t="s">
        <v>129</v>
      </c>
      <c r="B135" s="63" t="s">
        <v>143</v>
      </c>
      <c r="C135" s="98" t="s">
        <v>43</v>
      </c>
      <c r="D135" s="98" t="s">
        <v>39</v>
      </c>
      <c r="E135" s="101" t="s">
        <v>130</v>
      </c>
      <c r="F135" s="65" t="s">
        <v>143</v>
      </c>
      <c r="G135" s="66" t="s">
        <v>143</v>
      </c>
      <c r="H135" s="23">
        <f>H136+H137</f>
        <v>9907</v>
      </c>
      <c r="I135" s="11"/>
      <c r="J135" s="9"/>
      <c r="K135" s="10"/>
    </row>
    <row r="136" spans="1:11" ht="15">
      <c r="A136" s="56" t="s">
        <v>131</v>
      </c>
      <c r="B136" s="67" t="s">
        <v>143</v>
      </c>
      <c r="C136" s="99" t="s">
        <v>43</v>
      </c>
      <c r="D136" s="99" t="s">
        <v>39</v>
      </c>
      <c r="E136" s="100" t="s">
        <v>130</v>
      </c>
      <c r="F136" s="99" t="s">
        <v>132</v>
      </c>
      <c r="G136" s="71" t="s">
        <v>143</v>
      </c>
      <c r="H136" s="23">
        <v>2077</v>
      </c>
      <c r="I136" s="11"/>
      <c r="J136" s="9"/>
      <c r="K136" s="10"/>
    </row>
    <row r="137" spans="1:11" ht="15">
      <c r="A137" s="56" t="s">
        <v>133</v>
      </c>
      <c r="B137" s="63" t="s">
        <v>143</v>
      </c>
      <c r="C137" s="98" t="s">
        <v>43</v>
      </c>
      <c r="D137" s="98" t="s">
        <v>39</v>
      </c>
      <c r="E137" s="101" t="s">
        <v>130</v>
      </c>
      <c r="F137" s="98" t="s">
        <v>134</v>
      </c>
      <c r="G137" s="66" t="s">
        <v>143</v>
      </c>
      <c r="H137" s="23">
        <f>6828+1002</f>
        <v>7830</v>
      </c>
      <c r="I137" s="11"/>
      <c r="J137" s="9"/>
      <c r="K137" s="10"/>
    </row>
    <row r="138" spans="1:8" ht="18" customHeight="1">
      <c r="A138" s="57" t="s">
        <v>137</v>
      </c>
      <c r="B138" s="102"/>
      <c r="C138" s="103"/>
      <c r="D138" s="103"/>
      <c r="E138" s="103"/>
      <c r="F138" s="103"/>
      <c r="G138" s="104"/>
      <c r="H138" s="26">
        <f>H132+H127+H123+H118+H97+H70+H59+H54+H16</f>
        <v>192874.5</v>
      </c>
    </row>
  </sheetData>
  <sheetProtection/>
  <mergeCells count="11">
    <mergeCell ref="A1:H1"/>
    <mergeCell ref="A2:H2"/>
    <mergeCell ref="A3:H3"/>
    <mergeCell ref="A6:H6"/>
    <mergeCell ref="A7:H7"/>
    <mergeCell ref="A8:H8"/>
    <mergeCell ref="A11:F11"/>
    <mergeCell ref="A14:F14"/>
    <mergeCell ref="B15:G15"/>
    <mergeCell ref="A4:H4"/>
    <mergeCell ref="A9:H9"/>
  </mergeCells>
  <printOptions/>
  <pageMargins left="0.5905511811023623" right="0.3937007874015748" top="0.3937007874015748" bottom="0.3937007874015748" header="0.1968503937007874" footer="0.1968503937007874"/>
  <pageSetup firstPageNumber="1" useFirstPageNumber="1" fitToHeight="3" horizontalDpi="600" verticalDpi="600" orientation="portrait" paperSize="9" scale="4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Финансист</dc:creator>
  <cp:keywords/>
  <dc:description/>
  <cp:lastModifiedBy>Аксана</cp:lastModifiedBy>
  <cp:lastPrinted>2013-09-25T11:44:23Z</cp:lastPrinted>
  <dcterms:created xsi:type="dcterms:W3CDTF">2008-10-22T07:35:01Z</dcterms:created>
  <dcterms:modified xsi:type="dcterms:W3CDTF">2013-09-25T11:44:29Z</dcterms:modified>
  <cp:category/>
  <cp:version/>
  <cp:contentType/>
  <cp:contentStatus/>
</cp:coreProperties>
</file>